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C12" i="10"/>
  <c r="C13" i="10"/>
  <c r="D13" i="10" s="1"/>
  <c r="C14" i="10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14" i="10" l="1"/>
  <c r="D11" i="10"/>
  <c r="D9" i="10"/>
  <c r="D7" i="10"/>
  <c r="D12" i="10"/>
  <c r="D10" i="10"/>
  <c r="D8" i="10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<sst xmlns="http://schemas.openxmlformats.org/spreadsheetml/2006/main" count="153" uniqueCount="110">
  <si>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</si>
  <si>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</si>
  <si>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</si>
  <si>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</si>
  <si>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</si>
  <si>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</si>
  <si>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</si>
  <si>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</si>
  <si>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</si>
  <si>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</si>
  <si>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</si>
  <si>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</si>
  <si>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</si>
  <si>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</si>
  <si>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</si>
  <si>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</si>
  <si>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</si>
  <si>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</si>
  <si>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</si>
  <si>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</si>
  <si>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</si>
  <si>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</si>
  <si>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</si>
  <si>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</si>
  <si>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</si>
  <si>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</si>
  <si>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</si>
  <si>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</si>
  <si>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</si>
  <si>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</si>
  <si>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</si>
  <si>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</si>
  <si>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</si>
  <si>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</si>
  <si>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</si>
  <si>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</si>
  <si>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</si>
  <si>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</si>
  <si>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</si>
  <si>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</si>
  <si>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</si>
  <si>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</si>
  <si>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</si>
  <si>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</si>
  <si>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</si>
  <si>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</si>
  <si>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</si>
  <si>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</si>
  <si>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</si>
  <si>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</si>
  <si>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</si>
  <si>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</si>
  <si>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</si>
  <si>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</si>
  <si>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</si>
  <si>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</si>
  <si>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</si>
  <si>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</si>
  <si>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</si>
  <si>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</si>
  <si>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</si>
  <si>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</si>
  <si>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</si>
  <si>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</si>
  <si>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</si>
  <si>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</si>
  <si>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</si>
  <si>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</si>
  <si>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</si>
  <si>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</si>
  <si>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</si>
  <si>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</si>
  <si>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</si>
  <si>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</si>
  <si>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</si>
  <si>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</si>
  <si>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</si>
  <si>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</si>
  <si>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</si>
  <si>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</si>
  <si>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</si>
  <si>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</si>
  <si>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</si>
  <si>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</si>
  <si>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</si>
  <si>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</si>
  <si>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</si>
  <si>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</si>
  <si>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</si>
  <si>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</si>
  <si>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</si>
  <si>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</si>
  <si>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</si>
  <si>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</si>
  <si>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Васина Валерия</t>
  </si>
  <si>
    <t>Гаврилов Иван</t>
  </si>
  <si>
    <t>Загрубина Вера</t>
  </si>
  <si>
    <t>Мухина Галина</t>
  </si>
  <si>
    <t>Мухина Нина</t>
  </si>
  <si>
    <t>Самохина Марина</t>
  </si>
  <si>
    <t>Хисаметдинова Дарья</t>
  </si>
  <si>
    <t>Обществознание</t>
  </si>
  <si>
    <t>6А</t>
  </si>
  <si>
    <t>Образование в РФ</t>
  </si>
  <si>
    <t>Общество и его сферы. Человек в обществе</t>
  </si>
  <si>
    <t>Контрольная работа</t>
  </si>
  <si>
    <t>Сферы общественной жизни человека</t>
  </si>
  <si>
    <t>Власть</t>
  </si>
  <si>
    <t>Органы власти и их полномочия</t>
  </si>
  <si>
    <t>Наша страна - Российская Федерация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</si>
</sst>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18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7" fillId="14" borderId="0" xfId="0" applyFont="1" applyFill="1" applyAlignment="1" applyProtection="1">
      <alignment horizontal="right" vertical="center"/>
      <protection hidden="1"/>
    </xf>
    <xf numFmtId="0" fontId="17" fillId="14" borderId="0" xfId="0" applyFont="1" applyFill="1" applyAlignment="1" applyProtection="1">
      <alignment horizontal="center" vertical="center"/>
      <protection hidden="1"/>
    </xf>
    <xf numFmtId="0" fontId="17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35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20" sqref="I20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94</v>
      </c>
      <c r="C2" s="10"/>
      <c r="D2" s="57" t="s">
        <v>55</v>
      </c>
      <c r="E2" s="57"/>
      <c r="F2" s="57"/>
      <c r="G2" s="60" t="s">
        <v>101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95</v>
      </c>
      <c r="C3" s="10"/>
      <c r="D3" s="57" t="s">
        <v>56</v>
      </c>
      <c r="E3" s="57"/>
      <c r="F3" s="57"/>
      <c r="G3" s="60" t="s">
        <v>102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 t="s">
        <v>96</v>
      </c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 t="s">
        <v>97</v>
      </c>
      <c r="C5" s="10"/>
      <c r="D5" s="57" t="s">
        <v>58</v>
      </c>
      <c r="E5" s="57"/>
      <c r="F5" s="57"/>
      <c r="G5" s="61">
        <v>45418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 t="s">
        <v>98</v>
      </c>
      <c r="C6" s="10"/>
      <c r="D6" s="57" t="s">
        <v>59</v>
      </c>
      <c r="E6" s="57"/>
      <c r="F6" s="57"/>
      <c r="G6" s="60" t="s">
        <v>104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 t="s">
        <v>99</v>
      </c>
      <c r="C7" s="10"/>
      <c r="D7" s="57" t="s">
        <v>60</v>
      </c>
      <c r="E7" s="57"/>
      <c r="F7" s="57"/>
      <c r="G7" s="60">
        <v>7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 t="s">
        <v>100</v>
      </c>
      <c r="C8" s="10"/>
      <c r="D8" s="57" t="s">
        <v>64</v>
      </c>
      <c r="E8" s="57"/>
      <c r="F8" s="57"/>
      <c r="G8" s="60" t="s">
        <v>105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2</v>
      </c>
      <c r="G11" s="53"/>
      <c r="H11" s="53"/>
      <c r="I11" s="43" t="s">
        <v>106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4</v>
      </c>
      <c r="G12" s="53"/>
      <c r="H12" s="53"/>
      <c r="I12" s="43" t="s">
        <v>106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2</v>
      </c>
      <c r="G13" s="53"/>
      <c r="H13" s="53"/>
      <c r="I13" s="43" t="s">
        <v>103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3</v>
      </c>
      <c r="G14" s="53"/>
      <c r="H14" s="53"/>
      <c r="I14" s="43" t="s">
        <v>107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106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4</v>
      </c>
      <c r="G16" s="53"/>
      <c r="H16" s="53"/>
      <c r="I16" s="43" t="s">
        <v>108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5</v>
      </c>
      <c r="G17" s="53"/>
      <c r="H17" s="53"/>
      <c r="I17" s="43" t="s">
        <v>109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 t="str">
        <f t="shared" si="1"/>
        <v/>
      </c>
      <c r="E18" s="52"/>
      <c r="F18" s="53"/>
      <c r="G18" s="53"/>
      <c r="H18" s="53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 t="str">
        <f t="shared" si="1"/>
        <v/>
      </c>
      <c r="E19" s="52"/>
      <c r="F19" s="53"/>
      <c r="G19" s="53"/>
      <c r="H19" s="53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 t="str">
        <f t="shared" si="1"/>
        <v/>
      </c>
      <c r="E20" s="52"/>
      <c r="F20" s="53"/>
      <c r="G20" s="53"/>
      <c r="H20" s="53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 t="str">
        <f t="shared" si="1"/>
        <v/>
      </c>
      <c r="E21" s="52"/>
      <c r="F21" s="53"/>
      <c r="G21" s="53"/>
      <c r="H21" s="53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8:I50 D11:E17">
    <cfRule type="containsBlanks" dxfId="34" priority="7">
      <formula>LEN(TRIM(D11))=0</formula>
    </cfRule>
    <cfRule type="expression" dxfId="33" priority="8">
      <formula>"&lt;1"</formula>
    </cfRule>
  </conditionalFormatting>
  <conditionalFormatting sqref="D18:I50 D11:E17">
    <cfRule type="notContainsBlanks" dxfId="32" priority="6">
      <formula>LEN(TRIM(D11))&gt;0</formula>
    </cfRule>
  </conditionalFormatting>
  <conditionalFormatting sqref="F18:I50">
    <cfRule type="expression" dxfId="31" priority="5">
      <formula>$D18&lt;&gt;""</formula>
    </cfRule>
  </conditionalFormatting>
  <conditionalFormatting sqref="F11:I17">
    <cfRule type="containsBlanks" dxfId="30" priority="3">
      <formula>LEN(TRIM(F11))=0</formula>
    </cfRule>
    <cfRule type="expression" dxfId="29" priority="4">
      <formula>"&lt;1"</formula>
    </cfRule>
  </conditionalFormatting>
  <conditionalFormatting sqref="F11:I17">
    <cfRule type="notContainsBlanks" dxfId="28" priority="2">
      <formula>LEN(TRIM(F11))&gt;0</formula>
    </cfRule>
  </conditionalFormatting>
  <conditionalFormatting sqref="F11:I17">
    <cfRule type="expression" dxfId="27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I6" sqref="I6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7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2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3</v>
      </c>
      <c r="H6" s="30" t="s">
        <v>79</v>
      </c>
      <c r="I6" s="34">
        <v>9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10</v>
      </c>
      <c r="H7" s="30" t="s">
        <v>79</v>
      </c>
      <c r="I7" s="34">
        <v>14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15</v>
      </c>
      <c r="H8" s="30" t="s">
        <v>79</v>
      </c>
      <c r="I8" s="34">
        <v>21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AR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Обществознание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Общество и его сферы. Человек в обществе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45418</v>
      </c>
      <c r="C4" s="23" t="s">
        <v>56</v>
      </c>
      <c r="D4" s="35" t="str">
        <f>IF(Списки!G3="","",Списки!G3)</f>
        <v>6А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3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2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2</v>
      </c>
      <c r="AY5" s="27">
        <f>IF(J66="","",IF(J66&gt;='1'!$I$1/2,1,IF(J66&gt;='1'!$I$1*0.2,2,IF(Таблица!J66&gt;0,3,IF(Таблица!J66=0,4,5)))))</f>
        <v>2</v>
      </c>
      <c r="AZ5" s="27">
        <f>IF(K66="","",IF(K66&gt;='1'!$I$1/2,1,IF(K66&gt;='1'!$I$1*0.2,2,IF(Таблица!K66&gt;0,3,IF(Таблица!K66=0,4,5)))))</f>
        <v>4</v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Васина Валерия</v>
      </c>
      <c r="B6" s="4"/>
      <c r="C6" s="20">
        <f>IF(COUNTBLANK(E6:AR6)=40,"",SUM(E6:AR6))</f>
        <v>10</v>
      </c>
      <c r="D6" s="20">
        <f>IF(COUNTBLANK(E6:AR6)=40,"",IF(C6&gt;='1'!$G$8,5,IF(C6&gt;='1'!$G$7,4,IF(C6&gt;='1'!$G$6,3,2))))</f>
        <v>4</v>
      </c>
      <c r="E6" s="7">
        <v>1</v>
      </c>
      <c r="F6" s="7">
        <v>2</v>
      </c>
      <c r="G6" s="7">
        <v>1</v>
      </c>
      <c r="H6" s="7">
        <v>0</v>
      </c>
      <c r="I6" s="7">
        <v>1</v>
      </c>
      <c r="J6" s="7">
        <v>2</v>
      </c>
      <c r="K6" s="7">
        <v>3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Гаврилов Иван</v>
      </c>
      <c r="B7" s="4"/>
      <c r="C7" s="20">
        <f t="shared" ref="C7:C45" si="0">IF(COUNTBLANK(E7:AR7)=40,"",SUM(E7:AR7))</f>
        <v>14</v>
      </c>
      <c r="D7" s="20">
        <f>IF(COUNTBLANK(E7:AR7)=40,"",IF(C7&gt;='1'!$G$8,5,IF(C7&gt;='1'!$G$7,4,IF(C7&gt;='1'!$G$6,3,2))))</f>
        <v>4</v>
      </c>
      <c r="E7" s="7">
        <v>2</v>
      </c>
      <c r="F7" s="7">
        <v>3</v>
      </c>
      <c r="G7" s="7">
        <v>2</v>
      </c>
      <c r="H7" s="7">
        <v>0</v>
      </c>
      <c r="I7" s="7">
        <v>1</v>
      </c>
      <c r="J7" s="7">
        <v>3</v>
      </c>
      <c r="K7" s="7">
        <v>3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Загрубина Вера</v>
      </c>
      <c r="B8" s="4"/>
      <c r="C8" s="20">
        <f t="shared" si="0"/>
        <v>7</v>
      </c>
      <c r="D8" s="20">
        <f>IF(COUNTBLANK(E8:AR8)=40,"",IF(C8&gt;='1'!$G$8,5,IF(C8&gt;='1'!$G$7,4,IF(C8&gt;='1'!$G$6,3,2))))</f>
        <v>3</v>
      </c>
      <c r="E8" s="7">
        <v>1</v>
      </c>
      <c r="F8" s="7">
        <v>1</v>
      </c>
      <c r="G8" s="7">
        <v>2</v>
      </c>
      <c r="H8" s="7">
        <v>0</v>
      </c>
      <c r="I8" s="7">
        <v>0</v>
      </c>
      <c r="J8" s="7">
        <v>2</v>
      </c>
      <c r="K8" s="7">
        <v>1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>Мухина Галина</v>
      </c>
      <c r="B9" s="4"/>
      <c r="C9" s="20">
        <f t="shared" si="0"/>
        <v>8</v>
      </c>
      <c r="D9" s="20">
        <f>IF(COUNTBLANK(E9:AR9)=40,"",IF(C9&gt;='1'!$G$8,5,IF(C9&gt;='1'!$G$7,4,IF(C9&gt;='1'!$G$6,3,2))))</f>
        <v>3</v>
      </c>
      <c r="E9" s="7">
        <v>1</v>
      </c>
      <c r="F9" s="7">
        <v>3</v>
      </c>
      <c r="G9" s="7">
        <v>0</v>
      </c>
      <c r="H9" s="7">
        <v>0</v>
      </c>
      <c r="I9" s="7">
        <v>1</v>
      </c>
      <c r="J9" s="7">
        <v>2</v>
      </c>
      <c r="K9" s="7">
        <v>1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>Мухина Нина</v>
      </c>
      <c r="B10" s="4"/>
      <c r="C10" s="20">
        <f t="shared" si="0"/>
        <v>10</v>
      </c>
      <c r="D10" s="20">
        <f>IF(COUNTBLANK(E10:AR10)=40,"",IF(C10&gt;='1'!$G$8,5,IF(C10&gt;='1'!$G$7,4,IF(C10&gt;='1'!$G$6,3,2))))</f>
        <v>4</v>
      </c>
      <c r="E10" s="7">
        <v>1</v>
      </c>
      <c r="F10" s="7">
        <v>2</v>
      </c>
      <c r="G10" s="7">
        <v>2</v>
      </c>
      <c r="H10" s="7">
        <v>1</v>
      </c>
      <c r="I10" s="7">
        <v>1</v>
      </c>
      <c r="J10" s="7">
        <v>2</v>
      </c>
      <c r="K10" s="7">
        <v>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>Самохина Марина</v>
      </c>
      <c r="B11" s="4"/>
      <c r="C11" s="20">
        <f t="shared" si="0"/>
        <v>3</v>
      </c>
      <c r="D11" s="20">
        <f>IF(COUNTBLANK(E11:AR11)=40,"",IF(C11&gt;='1'!$G$8,5,IF(C11&gt;='1'!$G$7,4,IF(C11&gt;='1'!$G$6,3,2))))</f>
        <v>3</v>
      </c>
      <c r="E11" s="7">
        <v>0</v>
      </c>
      <c r="F11" s="7">
        <v>1</v>
      </c>
      <c r="G11" s="7">
        <v>0</v>
      </c>
      <c r="H11" s="7">
        <v>1</v>
      </c>
      <c r="I11" s="7">
        <v>0</v>
      </c>
      <c r="J11" s="7">
        <v>0</v>
      </c>
      <c r="K11" s="7">
        <v>1</v>
      </c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>Хисаметдинова Дарья</v>
      </c>
      <c r="B12" s="4"/>
      <c r="C12" s="20">
        <f t="shared" si="0"/>
        <v>6</v>
      </c>
      <c r="D12" s="20">
        <f>IF(COUNTBLANK(E12:AR12)=40,"",IF(C12&gt;='1'!$G$8,5,IF(C12&gt;='1'!$G$7,4,IF(C12&gt;='1'!$G$6,3,2))))</f>
        <v>3</v>
      </c>
      <c r="E12" s="7">
        <v>1</v>
      </c>
      <c r="F12" s="7">
        <v>1</v>
      </c>
      <c r="G12" s="7">
        <v>2</v>
      </c>
      <c r="H12" s="7">
        <v>1</v>
      </c>
      <c r="I12" s="7">
        <v>0</v>
      </c>
      <c r="J12" s="7">
        <v>0</v>
      </c>
      <c r="K12" s="7">
        <v>1</v>
      </c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>4;</v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>3;</v>
      </c>
      <c r="AW13" s="9" t="str">
        <f t="shared" si="2"/>
        <v/>
      </c>
      <c r="AX13" s="9" t="str">
        <f t="shared" si="2"/>
        <v>5;</v>
      </c>
      <c r="AY13" s="9" t="str">
        <f t="shared" si="2"/>
        <v>6;</v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>1;</v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>2;</v>
      </c>
      <c r="AV15" s="9" t="str">
        <f t="shared" si="4"/>
        <v/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>7;</v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4;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3;5;6;</v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>1;</v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2;7;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8</v>
      </c>
      <c r="D66" s="20">
        <f>IF(C66="","",IF(C66&gt;=31,5,IF(C66&gt;=20,4,IF(C66&gt;=10,3,2))))</f>
        <v>2</v>
      </c>
      <c r="E66" s="41">
        <f>IF(COUNTBLANK(E6:E45)=40,"",COUNTIF(E6:E45,0))</f>
        <v>1</v>
      </c>
      <c r="F66" s="41">
        <f>IF(COUNTBLANK(F6:F45)=40,"",COUNTIF(F6:F45,0))</f>
        <v>0</v>
      </c>
      <c r="G66" s="41">
        <f t="shared" ref="G66:AR66" si="6">IF(COUNTBLANK(G6:G45)=40,"",COUNTIF(G6:G45,0))</f>
        <v>2</v>
      </c>
      <c r="H66" s="41">
        <f t="shared" si="6"/>
        <v>4</v>
      </c>
      <c r="I66" s="41">
        <f t="shared" si="6"/>
        <v>3</v>
      </c>
      <c r="J66" s="41">
        <f t="shared" si="6"/>
        <v>2</v>
      </c>
      <c r="K66" s="41">
        <f t="shared" si="6"/>
        <v>0</v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Сферы общественной жизни человека</v>
      </c>
      <c r="F67" s="69" t="str">
        <f>IF(Списки!$I$12="","",Списки!$I$12)</f>
        <v>Сферы общественной жизни человека</v>
      </c>
      <c r="G67" s="69" t="str">
        <f>IF(Списки!$I$13="","",Списки!$I$13)</f>
        <v>Образование в РФ</v>
      </c>
      <c r="H67" s="69" t="str">
        <f>IF(Списки!$I$14="","",Списки!$I$14)</f>
        <v>Власть</v>
      </c>
      <c r="I67" s="69" t="str">
        <f>IF(Списки!$I$15="","",Списки!$I$15)</f>
        <v>Сферы общественной жизни человека</v>
      </c>
      <c r="J67" s="69" t="str">
        <f>IF(Списки!$I$16="","",Списки!$I$16)</f>
        <v>Органы власти и их полномочия</v>
      </c>
      <c r="K67" s="69" t="str">
        <f>IF(Списки!$I$17="","",Списки!$I$17)</f>
        <v>Наша страна - Российская Федерация</v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4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3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26" priority="27" operator="equal">
      <formula>5</formula>
    </cfRule>
    <cfRule type="cellIs" dxfId="25" priority="28" operator="equal">
      <formula>4</formula>
    </cfRule>
    <cfRule type="cellIs" dxfId="24" priority="29" operator="equal">
      <formula>3</formula>
    </cfRule>
    <cfRule type="cellIs" dxfId="23" priority="30" operator="equal">
      <formula>2</formula>
    </cfRule>
  </conditionalFormatting>
  <conditionalFormatting sqref="E66:AR66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25">
      <dataBar>
        <cfvo type="min"/>
        <cfvo type="max"/>
        <color rgb="FF008AEF"/>
      </dataBar>
    </cfRule>
  </conditionalFormatting>
  <conditionalFormatting sqref="E5:E6 E8:E45">
    <cfRule type="expression" dxfId="22" priority="23">
      <formula>$E$5=""</formula>
    </cfRule>
  </conditionalFormatting>
  <conditionalFormatting sqref="F5 F11:F45 F8">
    <cfRule type="expression" dxfId="21" priority="22">
      <formula>$F$5=""</formula>
    </cfRule>
  </conditionalFormatting>
  <conditionalFormatting sqref="G5:G6 G9 G11 G13:G45">
    <cfRule type="expression" dxfId="20" priority="21">
      <formula>$G$5=""</formula>
    </cfRule>
  </conditionalFormatting>
  <conditionalFormatting sqref="H5:AR5 H15:AR45 H14:AG14 AK14:AR14 H11:AR13 L6:AR7 H6:I10 K8:AR10">
    <cfRule type="expression" dxfId="19" priority="20">
      <formula>H$5=""</formula>
    </cfRule>
  </conditionalFormatting>
  <conditionalFormatting sqref="C66:AR66">
    <cfRule type="containsBlanks" dxfId="18" priority="19">
      <formula>LEN(TRIM(C66))=0</formula>
    </cfRule>
  </conditionalFormatting>
  <conditionalFormatting sqref="C67:AR86">
    <cfRule type="containsBlanks" dxfId="17" priority="18">
      <formula>LEN(TRIM(C67))=0</formula>
    </cfRule>
  </conditionalFormatting>
  <conditionalFormatting sqref="AH14">
    <cfRule type="expression" dxfId="16" priority="17">
      <formula>$E$5=""</formula>
    </cfRule>
  </conditionalFormatting>
  <conditionalFormatting sqref="AJ14">
    <cfRule type="expression" dxfId="15" priority="16">
      <formula>$G$5=""</formula>
    </cfRule>
  </conditionalFormatting>
  <conditionalFormatting sqref="AI14">
    <cfRule type="expression" dxfId="14" priority="15">
      <formula>AI$5=""</formula>
    </cfRule>
  </conditionalFormatting>
  <conditionalFormatting sqref="F10">
    <cfRule type="expression" dxfId="13" priority="14">
      <formula>$G$5=""</formula>
    </cfRule>
  </conditionalFormatting>
  <conditionalFormatting sqref="F9">
    <cfRule type="expression" dxfId="12" priority="13">
      <formula>F$5=""</formula>
    </cfRule>
  </conditionalFormatting>
  <conditionalFormatting sqref="E7">
    <cfRule type="expression" dxfId="11" priority="12">
      <formula>$G$5=""</formula>
    </cfRule>
  </conditionalFormatting>
  <conditionalFormatting sqref="F7">
    <cfRule type="expression" dxfId="10" priority="11">
      <formula>F$5=""</formula>
    </cfRule>
  </conditionalFormatting>
  <conditionalFormatting sqref="F6">
    <cfRule type="expression" dxfId="9" priority="10">
      <formula>$G$5=""</formula>
    </cfRule>
  </conditionalFormatting>
  <conditionalFormatting sqref="G7">
    <cfRule type="expression" dxfId="8" priority="9">
      <formula>$G$5=""</formula>
    </cfRule>
  </conditionalFormatting>
  <conditionalFormatting sqref="G8">
    <cfRule type="expression" dxfId="7" priority="8">
      <formula>$G$5=""</formula>
    </cfRule>
  </conditionalFormatting>
  <conditionalFormatting sqref="G10">
    <cfRule type="expression" dxfId="6" priority="7">
      <formula>$G$5=""</formula>
    </cfRule>
  </conditionalFormatting>
  <conditionalFormatting sqref="G12">
    <cfRule type="expression" dxfId="5" priority="6">
      <formula>$G$5=""</formula>
    </cfRule>
  </conditionalFormatting>
  <conditionalFormatting sqref="J8:J10">
    <cfRule type="expression" dxfId="4" priority="5">
      <formula>$G$5=""</formula>
    </cfRule>
  </conditionalFormatting>
  <conditionalFormatting sqref="J7">
    <cfRule type="expression" dxfId="3" priority="4">
      <formula>J$5=""</formula>
    </cfRule>
  </conditionalFormatting>
  <conditionalFormatting sqref="J6">
    <cfRule type="expression" dxfId="2" priority="3">
      <formula>$G$5=""</formula>
    </cfRule>
  </conditionalFormatting>
  <conditionalFormatting sqref="K6">
    <cfRule type="expression" dxfId="1" priority="2">
      <formula>K$5=""</formula>
    </cfRule>
  </conditionalFormatting>
  <conditionalFormatting sqref="K7">
    <cfRule type="expression" dxfId="0" priority="1">
      <formula>K$5=""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topLeftCell="A5" zoomScale="85" zoomScaleNormal="85" workbookViewId="0">
      <selection sqref="A1:P19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Общество и его сферы. Человек в обществе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2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45418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0.42857142857142855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4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 t="str">
        <f>Списки!G3</f>
        <v>6А</v>
      </c>
      <c r="H5" s="82"/>
      <c r="I5" s="89" t="s">
        <v>52</v>
      </c>
      <c r="J5" s="90"/>
      <c r="K5" s="90"/>
      <c r="L5" s="91"/>
      <c r="M5" s="92">
        <f>(E8*1+E9*0.64+E10*0.32+E11*0.16)/G6</f>
        <v>0.45714285714285718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7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2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3</v>
      </c>
      <c r="N8" s="102"/>
      <c r="O8" s="26" t="s">
        <v>81</v>
      </c>
      <c r="P8" s="24">
        <f>'1'!I6</f>
        <v>9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3</v>
      </c>
      <c r="F9" s="84"/>
      <c r="G9" s="79">
        <f>E9/$G$6</f>
        <v>0.42857142857142855</v>
      </c>
      <c r="H9" s="79"/>
      <c r="I9" s="83" t="s">
        <v>23</v>
      </c>
      <c r="J9" s="83"/>
      <c r="K9" s="83"/>
      <c r="L9" s="83"/>
      <c r="M9" s="101">
        <f>'1'!G7</f>
        <v>10</v>
      </c>
      <c r="N9" s="102"/>
      <c r="O9" s="26" t="s">
        <v>81</v>
      </c>
      <c r="P9" s="24">
        <f>'1'!I7</f>
        <v>14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4</v>
      </c>
      <c r="F10" s="84"/>
      <c r="G10" s="79">
        <f>E10/$G$6</f>
        <v>0.5714285714285714</v>
      </c>
      <c r="H10" s="79"/>
      <c r="I10" s="83" t="s">
        <v>20</v>
      </c>
      <c r="J10" s="83"/>
      <c r="K10" s="83"/>
      <c r="L10" s="83"/>
      <c r="M10" s="101">
        <f>'1'!G8</f>
        <v>15</v>
      </c>
      <c r="N10" s="102"/>
      <c r="O10" s="26" t="s">
        <v>81</v>
      </c>
      <c r="P10" s="24">
        <f>'1'!I8</f>
        <v>21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2;7;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>1;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>3;5;6;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4;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2024-05-20T07:12:30Z</cp:lastPrinted>
  <dcterms:created xsi:type="dcterms:W3CDTF">2016-01-19T09:37:14Z</dcterms:created>
  <dcterms:modified xsi:type="dcterms:W3CDTF">2024-05-20T07:12:34Z</dcterms:modified>
</cp:coreProperties>
</file>