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D7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<sst xmlns="http://schemas.openxmlformats.org/spreadsheetml/2006/main" count="151" uniqueCount="108">
  <si>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</si>
  <si>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</si>
  <si>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</si>
  <si>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</si>
  <si>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</si>
  <si>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</si>
  <si>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</si>
  <si>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</si>
  <si>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</si>
  <si>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</si>
  <si>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</si>
  <si>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</si>
  <si>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</si>
  <si>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</si>
  <si>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</si>
  <si>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</si>
  <si>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</si>
  <si>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</si>
  <si>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</si>
  <si>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</si>
  <si>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</si>
  <si>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</si>
  <si>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</si>
  <si>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</si>
  <si>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</si>
  <si>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</si>
  <si>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</si>
  <si>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</si>
  <si>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</si>
  <si>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</si>
  <si>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</si>
  <si>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</si>
  <si>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</si>
  <si>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</si>
  <si>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</si>
  <si>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</si>
  <si>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</si>
  <si>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</si>
  <si>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</si>
  <si>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</si>
  <si>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</si>
  <si>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</si>
  <si>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</si>
  <si>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</si>
  <si>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</si>
  <si>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</si>
  <si>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</si>
  <si>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</si>
  <si>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</si>
  <si>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</si>
  <si>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</si>
  <si>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</si>
  <si>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</si>
  <si>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</si>
  <si>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</si>
  <si>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</si>
  <si>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</si>
  <si>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</si>
  <si>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</si>
  <si>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</si>
  <si>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</si>
  <si>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</si>
  <si>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</si>
  <si>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</si>
  <si>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</si>
  <si>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</si>
  <si>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</si>
  <si>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</si>
  <si>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</si>
  <si>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</si>
  <si>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</si>
  <si>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</si>
  <si>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</si>
  <si>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</si>
  <si>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</si>
  <si>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</si>
  <si>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</si>
  <si>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</si>
  <si>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</si>
  <si>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</si>
  <si>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</si>
  <si>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</si>
  <si>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</si>
  <si>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</si>
  <si>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</si>
  <si>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</si>
  <si>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</si>
  <si>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</si>
  <si>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</si>
  <si>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</si>
  <si>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</si>
  <si>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</si>
  <si>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</si>
  <si>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</si>
  <si>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</si>
  <si>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</si>
  <si>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Гольдштейн Андрей</t>
  </si>
  <si>
    <t>Пашнин Данил</t>
  </si>
  <si>
    <t>Контрольная работа</t>
  </si>
  <si>
    <t>Знание ряда ключевых понятий базовых для школьного обществознания наук. (Общество в узком и широком смысле)</t>
  </si>
  <si>
    <t>Знание ряда ключевых понятий базовых для школьного обществознания наук. (Общественные отношения)</t>
  </si>
  <si>
    <t>Знание ряда ключевых понятий базовых для школьного обществознания наук. (Социальные нормы)</t>
  </si>
  <si>
    <t>Знание ряда ключевых понятий базовых для школьного обществознания наук. (Экономика как наука и вид хозяйственной деятельности)</t>
  </si>
  <si>
    <t>Знание ряда ключевых понятий базовых для школьного обществознания наук. (Обмен, торговля и реклама)</t>
  </si>
  <si>
    <t xml:space="preserve">Поиск и извлечение социальной информации, представленной в различных источниках  </t>
  </si>
  <si>
    <t>Знание ряда ключевых понятий базовых для школьного обществознания наук. (Человек и его права)</t>
  </si>
  <si>
    <t>Знание ряда ключевых понятий базовых для школьного обществознания наук. (Разделение государственной власти)</t>
  </si>
  <si>
    <t>Знание ряда ключевых понятий базовых для школьного обществознания наук. (Конституционные права человека)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</si>
</sst>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9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6" sqref="F16:H1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96</v>
      </c>
      <c r="C2" s="10">
        <v>1</v>
      </c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97</v>
      </c>
      <c r="C3" s="10">
        <v>2</v>
      </c>
      <c r="D3" s="52" t="s">
        <v>56</v>
      </c>
      <c r="E3" s="52"/>
      <c r="F3" s="52"/>
      <c r="G3" s="53">
        <v>7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45061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95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11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98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2</v>
      </c>
      <c r="G11" s="58"/>
      <c r="H11" s="58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2</v>
      </c>
      <c r="G13" s="58"/>
      <c r="H13" s="58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2</v>
      </c>
      <c r="G14" s="58"/>
      <c r="H14" s="58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4</v>
      </c>
      <c r="G17" s="58"/>
      <c r="H17" s="58"/>
      <c r="I17" s="43" t="s">
        <v>104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105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105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2</v>
      </c>
      <c r="G20" s="58"/>
      <c r="H20" s="58"/>
      <c r="I20" s="43" t="s">
        <v>106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2</v>
      </c>
      <c r="G21" s="58"/>
      <c r="H21" s="58"/>
      <c r="I21" s="43" t="s">
        <v>107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28" priority="3">
      <formula>LEN(TRIM(D11))=0</formula>
    </cfRule>
    <cfRule type="expression" dxfId="27" priority="4">
      <formula>"&lt;1"</formula>
    </cfRule>
  </conditionalFormatting>
  <conditionalFormatting sqref="D11:I50">
    <cfRule type="notContainsBlanks" dxfId="26" priority="2">
      <formula>LEN(TRIM(D11))&gt;0</formula>
    </cfRule>
  </conditionalFormatting>
  <conditionalFormatting sqref="F11:I50">
    <cfRule type="expression" dxfId="25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M8" sqref="M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11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12</v>
      </c>
      <c r="H7" s="30" t="s">
        <v>79</v>
      </c>
      <c r="I7" s="34">
        <v>16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17</v>
      </c>
      <c r="H8" s="30" t="s">
        <v>79</v>
      </c>
      <c r="I8" s="34">
        <v>20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Обществознание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обществознанию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45061</v>
      </c>
      <c r="C4" s="23" t="s">
        <v>56</v>
      </c>
      <c r="D4" s="35">
        <f>IF(Списки!G3="","",Списки!G3)</f>
        <v>7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11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2</v>
      </c>
      <c r="H6" s="7">
        <v>0</v>
      </c>
      <c r="I6" s="7">
        <v>0</v>
      </c>
      <c r="J6" s="7">
        <v>2</v>
      </c>
      <c r="K6" s="7">
        <v>1</v>
      </c>
      <c r="L6" s="7">
        <v>0</v>
      </c>
      <c r="M6" s="7">
        <v>1</v>
      </c>
      <c r="N6" s="7">
        <v>2</v>
      </c>
      <c r="O6" s="7">
        <v>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16</v>
      </c>
      <c r="D7" s="20">
        <f>IF(COUNTBLANK(E7:AR7)=40,"",IF(C7&gt;='1'!$G$8,5,IF(C7&gt;='1'!$G$7,4,IF(C7&gt;='1'!$G$6,3,2))))</f>
        <v>4</v>
      </c>
      <c r="E7" s="7">
        <v>2</v>
      </c>
      <c r="F7" s="7">
        <v>1</v>
      </c>
      <c r="G7" s="7">
        <v>2</v>
      </c>
      <c r="H7" s="7">
        <v>2</v>
      </c>
      <c r="I7" s="7">
        <v>1</v>
      </c>
      <c r="J7" s="7">
        <v>2</v>
      </c>
      <c r="K7" s="7">
        <v>1</v>
      </c>
      <c r="L7" s="7">
        <v>0</v>
      </c>
      <c r="M7" s="7">
        <v>1</v>
      </c>
      <c r="N7" s="7">
        <v>2</v>
      </c>
      <c r="O7" s="7">
        <v>2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/>
      </c>
      <c r="AX15" s="9" t="str">
        <f t="shared" si="4"/>
        <v/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>9;</v>
      </c>
      <c r="BC15" s="9" t="str">
        <f t="shared" si="4"/>
        <v>10;</v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4;5;8;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1;2;3;6;7;9;10;11;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14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1</v>
      </c>
      <c r="J66" s="41">
        <f t="shared" si="6"/>
        <v>0</v>
      </c>
      <c r="K66" s="41">
        <f t="shared" si="6"/>
        <v>0</v>
      </c>
      <c r="L66" s="41">
        <f t="shared" si="6"/>
        <v>2</v>
      </c>
      <c r="M66" s="41">
        <f t="shared" si="6"/>
        <v>0</v>
      </c>
      <c r="N66" s="41">
        <f t="shared" si="6"/>
        <v>0</v>
      </c>
      <c r="O66" s="41">
        <f t="shared" si="6"/>
        <v>0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Знание ряда ключевых понятий базовых для школьного обществознания наук. (Общество в узком и широком смысле)</v>
      </c>
      <c r="F67" s="69" t="str">
        <f>IF(Списки!$I$12="","",Списки!$I$12)</f>
        <v>Знание ряда ключевых понятий базовых для школьного обществознания наук. (Общественные отношения)</v>
      </c>
      <c r="G67" s="69" t="str">
        <f>IF(Списки!$I$13="","",Списки!$I$13)</f>
        <v>Знание ряда ключевых понятий базовых для школьного обществознания наук. (Социальные нормы)</v>
      </c>
      <c r="H67" s="69" t="str">
        <f>IF(Списки!$I$14="","",Списки!$I$14)</f>
        <v>Знание ряда ключевых понятий базовых для школьного обществознания наук. (Экономика как наука и вид хозяйственной деятельности)</v>
      </c>
      <c r="I67" s="69" t="str">
        <f>IF(Списки!$I$15="","",Списки!$I$15)</f>
        <v>Знание ряда ключевых понятий базовых для школьного обществознания наук. (Экономика как наука и вид хозяйственной деятельности)</v>
      </c>
      <c r="J67" s="69" t="str">
        <f>IF(Списки!$I$16="","",Списки!$I$16)</f>
        <v>Знание ряда ключевых понятий базовых для школьного обществознания наук. (Обмен, торговля и реклама)</v>
      </c>
      <c r="K67" s="69" t="str">
        <f>IF(Списки!$I$17="","",Списки!$I$17)</f>
        <v xml:space="preserve">Поиск и извлечение социальной информации, представленной в различных источниках  </v>
      </c>
      <c r="L67" s="69" t="str">
        <f>IF(Списки!$I$18="","",Списки!$I$18)</f>
        <v>Знание ряда ключевых понятий базовых для школьного обществознания наук. (Человек и его права)</v>
      </c>
      <c r="M67" s="69" t="str">
        <f>IF(Списки!$I$19="","",Списки!$I$19)</f>
        <v>Знание ряда ключевых понятий базовых для школьного обществознания наук. (Человек и его права)</v>
      </c>
      <c r="N67" s="69" t="str">
        <f>IF(Списки!$I$20="","",Списки!$I$20)</f>
        <v>Знание ряда ключевых понятий базовых для школьного обществознания наук. (Разделение государственной власти)</v>
      </c>
      <c r="O67" s="69" t="str">
        <f>IF(Списки!$I$21="","",Списки!$I$21)</f>
        <v>Знание ряда ключевых понятий базовых для школьного обществознания наук. (Конституционные права человека)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24" priority="14" operator="equal">
      <formula>5</formula>
    </cfRule>
    <cfRule type="cellIs" dxfId="23" priority="15" operator="equal">
      <formula>4</formula>
    </cfRule>
    <cfRule type="cellIs" dxfId="22" priority="16" operator="equal">
      <formula>3</formula>
    </cfRule>
    <cfRule type="cellIs" dxfId="21" priority="17" operator="equal">
      <formula>2</formula>
    </cfRule>
  </conditionalFormatting>
  <conditionalFormatting sqref="E66:AR6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2">
      <dataBar>
        <cfvo type="min"/>
        <cfvo type="max"/>
        <color rgb="FF008AEF"/>
      </dataBar>
    </cfRule>
  </conditionalFormatting>
  <conditionalFormatting sqref="E5:E6 E8:E45 Q6 S6 U6 W6 Y6 AA6 AC6 G6:O6">
    <cfRule type="expression" dxfId="20" priority="10">
      <formula>$E$5=""</formula>
    </cfRule>
  </conditionalFormatting>
  <conditionalFormatting sqref="F5:F6 F8:F45 P6 R6 T6 V6 X6 Z6 AB6">
    <cfRule type="expression" dxfId="19" priority="9">
      <formula>$F$5=""</formula>
    </cfRule>
  </conditionalFormatting>
  <conditionalFormatting sqref="G5 G8:G45">
    <cfRule type="expression" dxfId="18" priority="8">
      <formula>$G$5=""</formula>
    </cfRule>
  </conditionalFormatting>
  <conditionalFormatting sqref="H5:AR5 H8:AR45 AD6:AR7">
    <cfRule type="expression" dxfId="17" priority="7">
      <formula>H$5=""</formula>
    </cfRule>
  </conditionalFormatting>
  <conditionalFormatting sqref="C66:AR66">
    <cfRule type="containsBlanks" dxfId="16" priority="6">
      <formula>LEN(TRIM(C66))=0</formula>
    </cfRule>
  </conditionalFormatting>
  <conditionalFormatting sqref="C67:AR86">
    <cfRule type="containsBlanks" dxfId="15" priority="5">
      <formula>LEN(TRIM(C67))=0</formula>
    </cfRule>
  </conditionalFormatting>
  <conditionalFormatting sqref="E7:O7">
    <cfRule type="expression" dxfId="14" priority="4">
      <formula>$E$5=""</formula>
    </cfRule>
  </conditionalFormatting>
  <conditionalFormatting sqref="P7:AC7">
    <cfRule type="expression" dxfId="11" priority="1">
      <formula>P$5=""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M4" sqref="M4:P4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обществознанию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45061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0.5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2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7</v>
      </c>
      <c r="H5" s="97"/>
      <c r="I5" s="102" t="s">
        <v>52</v>
      </c>
      <c r="J5" s="103"/>
      <c r="K5" s="103"/>
      <c r="L5" s="104"/>
      <c r="M5" s="84">
        <f>(E8*1+E9*0.64+E10*0.32+E11*0.16)/G6</f>
        <v>0.48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2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5</v>
      </c>
      <c r="AE7" s="77" t="s">
        <v>27</v>
      </c>
      <c r="AF7" s="77"/>
      <c r="AG7" s="77">
        <f>COUNTIF(Таблица!M6:M65,1)</f>
        <v>2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6</v>
      </c>
      <c r="N8" s="88"/>
      <c r="O8" s="26" t="s">
        <v>81</v>
      </c>
      <c r="P8" s="24">
        <f>'1'!I6</f>
        <v>11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0.5</v>
      </c>
      <c r="H9" s="86"/>
      <c r="I9" s="77" t="s">
        <v>23</v>
      </c>
      <c r="J9" s="77"/>
      <c r="K9" s="77"/>
      <c r="L9" s="77"/>
      <c r="M9" s="87">
        <f>'1'!G7</f>
        <v>12</v>
      </c>
      <c r="N9" s="88"/>
      <c r="O9" s="26" t="s">
        <v>81</v>
      </c>
      <c r="P9" s="24">
        <f>'1'!I7</f>
        <v>16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0.5</v>
      </c>
      <c r="H10" s="86"/>
      <c r="I10" s="77" t="s">
        <v>20</v>
      </c>
      <c r="J10" s="77"/>
      <c r="K10" s="77"/>
      <c r="L10" s="77"/>
      <c r="M10" s="87">
        <f>'1'!G8</f>
        <v>17</v>
      </c>
      <c r="N10" s="88"/>
      <c r="O10" s="26" t="s">
        <v>81</v>
      </c>
      <c r="P10" s="24">
        <f>'1'!I8</f>
        <v>20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1;2;3;6;7;9;10;11;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4;5;8;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2023-05-18T14:21:39Z</dcterms:modified>
</cp:coreProperties>
</file>