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C12" i="10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12" i="10" l="1"/>
  <c r="D8" i="10"/>
  <c r="D10" i="10"/>
  <c r="D9" i="10"/>
  <c r="D7" i="10"/>
  <c r="D11" i="10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<sst xmlns="http://schemas.openxmlformats.org/spreadsheetml/2006/main" count="159" uniqueCount="109">
  <si>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</si>
  <si>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</si>
  <si>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</si>
  <si>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</si>
  <si>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</si>
  <si>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</si>
  <si>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</si>
  <si>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</si>
  <si>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</si>
  <si>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</si>
  <si>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</si>
  <si>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</si>
  <si>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</si>
  <si>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</si>
  <si>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</si>
  <si>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</si>
  <si>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</si>
  <si>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</si>
  <si>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</si>
  <si>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</si>
  <si>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</si>
  <si>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</si>
  <si>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</si>
  <si>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</si>
  <si>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</si>
  <si>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</si>
  <si>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</si>
  <si>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</si>
  <si>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</si>
  <si>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</si>
  <si>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</si>
  <si>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</si>
  <si>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</si>
  <si>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</si>
  <si>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</si>
  <si>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</si>
  <si>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</si>
  <si>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</si>
  <si>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</si>
  <si>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</si>
  <si>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</si>
  <si>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</si>
  <si>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</si>
  <si>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</si>
  <si>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</si>
  <si>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</si>
  <si>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</si>
  <si>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</si>
  <si>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</si>
  <si>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</si>
  <si>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</si>
  <si>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</si>
  <si>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</si>
  <si>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</si>
  <si>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</si>
  <si>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</si>
  <si>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</si>
  <si>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</si>
  <si>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</si>
  <si>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</si>
  <si>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</si>
  <si>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</si>
  <si>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</si>
  <si>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</si>
  <si>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</si>
  <si>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</si>
  <si>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</si>
  <si>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</si>
  <si>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</si>
  <si>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</si>
  <si>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</si>
  <si>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</si>
  <si>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</si>
  <si>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</si>
  <si>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</si>
  <si>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</si>
  <si>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</si>
  <si>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</si>
  <si>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</si>
  <si>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</si>
  <si>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</si>
  <si>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</si>
  <si>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</si>
  <si>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</si>
  <si>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</si>
  <si>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</si>
  <si>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</si>
  <si>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</si>
  <si>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</si>
  <si>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</si>
  <si>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</si>
  <si>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</si>
  <si>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</si>
  <si>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</si>
  <si>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Проверочная работа</t>
  </si>
  <si>
    <t>Входная проверочная работа</t>
  </si>
  <si>
    <t>Виноградов Артем</t>
  </si>
  <si>
    <t>Информатика</t>
  </si>
  <si>
    <t>Информация и информационные процессы</t>
  </si>
  <si>
    <t>Хранение и обработка информации</t>
  </si>
  <si>
    <t>Кодирование информации</t>
  </si>
  <si>
    <t>Виды информации</t>
  </si>
  <si>
    <t>Компьютер</t>
  </si>
  <si>
    <t>Устройства компьютера и их функции</t>
  </si>
  <si>
    <t>Программное обеспечение компьютера</t>
  </si>
  <si>
    <t>Пользовательский интерфейс</t>
  </si>
  <si>
    <t>Текстовый редактор</t>
  </si>
  <si>
    <t>Клавиатура и ее клавиши</t>
  </si>
  <si>
    <t>Графический редактор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</si>
</sst>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2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topLeftCell="A4" zoomScale="85" zoomScaleNormal="85" workbookViewId="0">
      <selection activeCell="F11" sqref="F11:H30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96</v>
      </c>
      <c r="C2" s="10">
        <v>1</v>
      </c>
      <c r="D2" s="52" t="s">
        <v>55</v>
      </c>
      <c r="E2" s="52"/>
      <c r="F2" s="52"/>
      <c r="G2" s="53" t="s">
        <v>97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/>
      <c r="C3" s="10"/>
      <c r="D3" s="52" t="s">
        <v>56</v>
      </c>
      <c r="E3" s="52"/>
      <c r="F3" s="52"/>
      <c r="G3" s="53">
        <v>7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/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45175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95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20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94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5</v>
      </c>
      <c r="G11" s="58"/>
      <c r="H11" s="58"/>
      <c r="I11" s="43" t="s">
        <v>98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101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2</v>
      </c>
      <c r="G13" s="58"/>
      <c r="H13" s="58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98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1</v>
      </c>
      <c r="G15" s="58"/>
      <c r="H15" s="58"/>
      <c r="I15" s="43" t="s">
        <v>100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1</v>
      </c>
      <c r="G16" s="58"/>
      <c r="H16" s="58"/>
      <c r="I16" s="43" t="s">
        <v>99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1</v>
      </c>
      <c r="G17" s="58"/>
      <c r="H17" s="58"/>
      <c r="I17" s="43" t="s">
        <v>101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>
        <f t="shared" si="1"/>
        <v>8</v>
      </c>
      <c r="E18" s="55"/>
      <c r="F18" s="58">
        <v>1</v>
      </c>
      <c r="G18" s="58"/>
      <c r="H18" s="58"/>
      <c r="I18" s="43" t="s">
        <v>99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>
        <f t="shared" si="1"/>
        <v>9</v>
      </c>
      <c r="E19" s="55"/>
      <c r="F19" s="58">
        <v>1</v>
      </c>
      <c r="G19" s="58"/>
      <c r="H19" s="58"/>
      <c r="I19" s="43" t="s">
        <v>99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>
        <f t="shared" si="1"/>
        <v>10</v>
      </c>
      <c r="E20" s="55"/>
      <c r="F20" s="58">
        <v>1</v>
      </c>
      <c r="G20" s="58"/>
      <c r="H20" s="58"/>
      <c r="I20" s="43" t="s">
        <v>102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>
        <f t="shared" si="1"/>
        <v>11</v>
      </c>
      <c r="E21" s="55"/>
      <c r="F21" s="58">
        <v>4</v>
      </c>
      <c r="G21" s="58"/>
      <c r="H21" s="58"/>
      <c r="I21" s="43" t="s">
        <v>103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>
        <f t="shared" si="1"/>
        <v>12</v>
      </c>
      <c r="E22" s="55"/>
      <c r="F22" s="58">
        <v>1</v>
      </c>
      <c r="G22" s="58"/>
      <c r="H22" s="58"/>
      <c r="I22" s="43" t="s">
        <v>104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>
        <f t="shared" si="1"/>
        <v>13</v>
      </c>
      <c r="E23" s="55"/>
      <c r="F23" s="58">
        <v>1</v>
      </c>
      <c r="G23" s="58"/>
      <c r="H23" s="58"/>
      <c r="I23" s="43" t="s">
        <v>105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>
        <f t="shared" si="1"/>
        <v>14</v>
      </c>
      <c r="E24" s="55"/>
      <c r="F24" s="58">
        <v>1</v>
      </c>
      <c r="G24" s="58"/>
      <c r="H24" s="58"/>
      <c r="I24" s="43" t="s">
        <v>106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>
        <f t="shared" si="1"/>
        <v>15</v>
      </c>
      <c r="E25" s="55"/>
      <c r="F25" s="58">
        <v>1</v>
      </c>
      <c r="G25" s="58"/>
      <c r="H25" s="58"/>
      <c r="I25" s="43" t="s">
        <v>107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>
        <f t="shared" si="1"/>
        <v>16</v>
      </c>
      <c r="E26" s="55"/>
      <c r="F26" s="58">
        <v>4</v>
      </c>
      <c r="G26" s="58"/>
      <c r="H26" s="58"/>
      <c r="I26" s="43" t="s">
        <v>105</v>
      </c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>
        <f t="shared" si="1"/>
        <v>17</v>
      </c>
      <c r="E27" s="55"/>
      <c r="F27" s="58">
        <v>3</v>
      </c>
      <c r="G27" s="58"/>
      <c r="H27" s="58"/>
      <c r="I27" s="43" t="s">
        <v>106</v>
      </c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>
        <f t="shared" si="1"/>
        <v>18</v>
      </c>
      <c r="E28" s="55"/>
      <c r="F28" s="58">
        <v>1</v>
      </c>
      <c r="G28" s="58"/>
      <c r="H28" s="58"/>
      <c r="I28" s="43" t="s">
        <v>106</v>
      </c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>
        <f t="shared" si="1"/>
        <v>19</v>
      </c>
      <c r="E29" s="55"/>
      <c r="F29" s="58">
        <v>1</v>
      </c>
      <c r="G29" s="58"/>
      <c r="H29" s="58"/>
      <c r="I29" s="43" t="s">
        <v>108</v>
      </c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>
        <f t="shared" si="1"/>
        <v>20</v>
      </c>
      <c r="E30" s="55"/>
      <c r="F30" s="58">
        <v>5</v>
      </c>
      <c r="G30" s="58"/>
      <c r="H30" s="58"/>
      <c r="I30" s="43" t="s">
        <v>108</v>
      </c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 t="str">
        <f t="shared" si="1"/>
        <v/>
      </c>
      <c r="E31" s="55"/>
      <c r="F31" s="58"/>
      <c r="G31" s="58"/>
      <c r="H31" s="58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 t="str">
        <f t="shared" si="1"/>
        <v/>
      </c>
      <c r="E32" s="55"/>
      <c r="F32" s="58"/>
      <c r="G32" s="58"/>
      <c r="H32" s="58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 t="str">
        <f t="shared" si="1"/>
        <v/>
      </c>
      <c r="E33" s="55"/>
      <c r="F33" s="58"/>
      <c r="G33" s="58"/>
      <c r="H33" s="58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 t="str">
        <f t="shared" si="1"/>
        <v/>
      </c>
      <c r="E34" s="55"/>
      <c r="F34" s="58"/>
      <c r="G34" s="58"/>
      <c r="H34" s="58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21" priority="3">
      <formula>LEN(TRIM(D11))=0</formula>
    </cfRule>
    <cfRule type="expression" dxfId="20" priority="4">
      <formula>"&lt;1"</formula>
    </cfRule>
  </conditionalFormatting>
  <conditionalFormatting sqref="D11:I50">
    <cfRule type="notContainsBlanks" dxfId="19" priority="2">
      <formula>LEN(TRIM(D11))&gt;0</formula>
    </cfRule>
  </conditionalFormatting>
  <conditionalFormatting sqref="F11:I50">
    <cfRule type="expression" dxfId="18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N15" sqref="N15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14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15</v>
      </c>
      <c r="H6" s="30" t="s">
        <v>79</v>
      </c>
      <c r="I6" s="34">
        <v>21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22</v>
      </c>
      <c r="H7" s="30" t="s">
        <v>79</v>
      </c>
      <c r="I7" s="34">
        <v>29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30</v>
      </c>
      <c r="H8" s="30" t="s">
        <v>79</v>
      </c>
      <c r="I8" s="34">
        <v>37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AE66" sqref="AE6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Проверочная работа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Информатика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Входная проверочная работа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45175</v>
      </c>
      <c r="C4" s="23" t="s">
        <v>56</v>
      </c>
      <c r="D4" s="35">
        <f>IF(Списки!G3="","",Списки!G3)</f>
        <v>7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>
        <f>IF(Списки!$G$7="","",IF(Списки!AH1&lt;=Списки!$G$7,Списки!$D$11+Списки!AH1-1,""))</f>
        <v>19</v>
      </c>
      <c r="X5" s="44">
        <f>IF(Списки!$G$7="","",IF(Списки!AI1&lt;=Списки!$G$7,Списки!$D$11+Списки!AI1-1,""))</f>
        <v>20</v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4</v>
      </c>
      <c r="BB5" s="27">
        <f>IF(M66="","",IF(M66&gt;='1'!$I$1/2,1,IF(M66&gt;='1'!$I$1*0.2,2,IF(Таблица!M66&gt;0,3,IF(Таблица!M66=0,4,5)))))</f>
        <v>1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4</v>
      </c>
      <c r="BE5" s="27">
        <f>IF(P66="","",IF(P66&gt;='1'!$I$1/2,1,IF(P66&gt;='1'!$I$1*0.2,2,IF(Таблица!P66&gt;0,3,IF(Таблица!P66=0,4,5)))))</f>
        <v>1</v>
      </c>
      <c r="BF5" s="27">
        <f>IF(Q66="","",IF(Q66&gt;='1'!$I$1/2,1,IF(Q66&gt;='1'!$I$1*0.2,2,IF(Таблица!Q66&gt;0,3,IF(Таблица!Q66=0,4,5)))))</f>
        <v>4</v>
      </c>
      <c r="BG5" s="27">
        <f>IF(R66="","",IF(R66&gt;='1'!$I$1/2,1,IF(R66&gt;='1'!$I$1*0.2,2,IF(Таблица!R66&gt;0,3,IF(Таблица!R66=0,4,5)))))</f>
        <v>1</v>
      </c>
      <c r="BH5" s="27">
        <f>IF(S66="","",IF(S66&gt;='1'!$I$1/2,1,IF(S66&gt;='1'!$I$1*0.2,2,IF(Таблица!S66&gt;0,3,IF(Таблица!S66=0,4,5)))))</f>
        <v>4</v>
      </c>
      <c r="BI5" s="27">
        <f>IF(T66="","",IF(T66&gt;='1'!$I$1/2,1,IF(T66&gt;='1'!$I$1*0.2,2,IF(Таблица!T66&gt;0,3,IF(Таблица!T66=0,4,5)))))</f>
        <v>4</v>
      </c>
      <c r="BJ5" s="27">
        <f>IF(U66="","",IF(U66&gt;='1'!$I$1/2,1,IF(U66&gt;='1'!$I$1*0.2,2,IF(Таблица!U66&gt;0,3,IF(Таблица!U66=0,4,5)))))</f>
        <v>4</v>
      </c>
      <c r="BK5" s="27">
        <f>IF(V66="","",IF(V66&gt;='1'!$I$1/2,1,IF(V66&gt;='1'!$I$1*0.2,2,IF(Таблица!V66&gt;0,3,IF(Таблица!V66=0,4,5)))))</f>
        <v>4</v>
      </c>
      <c r="BL5" s="27">
        <f>IF(W66="","",IF(W66&gt;='1'!$I$1/2,1,IF(W66&gt;='1'!$I$1*0.2,2,IF(Таблица!W66&gt;0,3,IF(Таблица!W66=0,4,5)))))</f>
        <v>4</v>
      </c>
      <c r="BM5" s="27">
        <f>IF(X66="","",IF(X66&gt;='1'!$I$1/2,1,IF(X66&gt;='1'!$I$1*0.2,2,IF(Таблица!X66&gt;0,3,IF(Таблица!X66=0,4,5)))))</f>
        <v>1</v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Виноградов Артем</v>
      </c>
      <c r="B6" s="4"/>
      <c r="C6" s="20">
        <f>IF(COUNTBLANK(E6:AR6)=40,"",SUM(E6:AR6))</f>
        <v>15</v>
      </c>
      <c r="D6" s="20">
        <f>IF(COUNTBLANK(E6:AR6)=40,"",IF(C6&gt;='1'!$G$8,5,IF(C6&gt;='1'!$G$7,4,IF(C6&gt;='1'!$G$6,3,2))))</f>
        <v>3</v>
      </c>
      <c r="E6" s="7">
        <v>1</v>
      </c>
      <c r="F6" s="7">
        <v>0</v>
      </c>
      <c r="G6" s="7">
        <v>1</v>
      </c>
      <c r="H6" s="7">
        <v>0</v>
      </c>
      <c r="I6" s="7">
        <v>1</v>
      </c>
      <c r="J6" s="7">
        <v>1</v>
      </c>
      <c r="K6" s="7">
        <v>1</v>
      </c>
      <c r="L6" s="7">
        <v>1</v>
      </c>
      <c r="M6" s="7">
        <v>0</v>
      </c>
      <c r="N6" s="7">
        <v>1</v>
      </c>
      <c r="O6" s="7">
        <v>1</v>
      </c>
      <c r="P6" s="7">
        <v>0</v>
      </c>
      <c r="Q6" s="7">
        <v>1</v>
      </c>
      <c r="R6" s="7">
        <v>0</v>
      </c>
      <c r="S6" s="7">
        <v>1</v>
      </c>
      <c r="T6" s="7">
        <v>2</v>
      </c>
      <c r="U6" s="7">
        <v>1</v>
      </c>
      <c r="V6" s="7">
        <v>1</v>
      </c>
      <c r="W6" s="7">
        <v>1</v>
      </c>
      <c r="X6" s="7">
        <v>0</v>
      </c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>2;</v>
      </c>
      <c r="AV12" s="9" t="str">
        <f t="shared" si="1"/>
        <v/>
      </c>
      <c r="AW12" s="9" t="str">
        <f t="shared" si="1"/>
        <v>4;</v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>9;</v>
      </c>
      <c r="BC12" s="9" t="str">
        <f t="shared" si="1"/>
        <v/>
      </c>
      <c r="BD12" s="9" t="str">
        <f t="shared" si="1"/>
        <v/>
      </c>
      <c r="BE12" s="9" t="str">
        <f t="shared" si="1"/>
        <v>12;</v>
      </c>
      <c r="BF12" s="9" t="str">
        <f t="shared" si="1"/>
        <v/>
      </c>
      <c r="BG12" s="9" t="str">
        <f t="shared" si="1"/>
        <v>14;</v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>20;</v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>3;</v>
      </c>
      <c r="AW15" s="9" t="str">
        <f t="shared" si="4"/>
        <v/>
      </c>
      <c r="AX15" s="9" t="str">
        <f t="shared" si="4"/>
        <v>5;</v>
      </c>
      <c r="AY15" s="9" t="str">
        <f t="shared" si="4"/>
        <v>6;</v>
      </c>
      <c r="AZ15" s="9" t="str">
        <f t="shared" si="4"/>
        <v>7;</v>
      </c>
      <c r="BA15" s="9" t="str">
        <f t="shared" si="4"/>
        <v>8;</v>
      </c>
      <c r="BB15" s="9" t="str">
        <f t="shared" si="4"/>
        <v/>
      </c>
      <c r="BC15" s="9" t="str">
        <f t="shared" si="4"/>
        <v>10;</v>
      </c>
      <c r="BD15" s="9" t="str">
        <f t="shared" si="4"/>
        <v>11;</v>
      </c>
      <c r="BE15" s="9" t="str">
        <f t="shared" si="4"/>
        <v/>
      </c>
      <c r="BF15" s="9" t="str">
        <f t="shared" si="4"/>
        <v>13;</v>
      </c>
      <c r="BG15" s="9" t="str">
        <f t="shared" si="4"/>
        <v/>
      </c>
      <c r="BH15" s="9" t="str">
        <f t="shared" si="4"/>
        <v>15;</v>
      </c>
      <c r="BI15" s="9" t="str">
        <f t="shared" si="4"/>
        <v>16;</v>
      </c>
      <c r="BJ15" s="9" t="str">
        <f t="shared" si="4"/>
        <v>17;</v>
      </c>
      <c r="BK15" s="9" t="str">
        <f t="shared" si="4"/>
        <v>18;</v>
      </c>
      <c r="BL15" s="9" t="str">
        <f t="shared" si="4"/>
        <v>19;</v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2;4;9;12;14;20;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1;3;5;6;7;8;10;11;13;15;16;17;18;19;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15</v>
      </c>
      <c r="D66" s="20">
        <f>IF(C66="","",IF(C66&gt;=31,5,IF(C66&gt;=20,4,IF(C66&gt;=10,3,2))))</f>
        <v>3</v>
      </c>
      <c r="E66" s="41">
        <f>IF(COUNTBLANK(E6:E45)=40,"",COUNTIF(E6:E45,0))</f>
        <v>0</v>
      </c>
      <c r="F66" s="41">
        <f>IF(COUNTBLANK(F6:F45)=40,"",COUNTIF(F6:F45,0))</f>
        <v>1</v>
      </c>
      <c r="G66" s="41">
        <f t="shared" ref="G66:AR66" si="6">IF(COUNTBLANK(G6:G45)=40,"",COUNTIF(G6:G45,0))</f>
        <v>0</v>
      </c>
      <c r="H66" s="41">
        <f t="shared" si="6"/>
        <v>1</v>
      </c>
      <c r="I66" s="41">
        <f t="shared" si="6"/>
        <v>0</v>
      </c>
      <c r="J66" s="41">
        <f t="shared" si="6"/>
        <v>0</v>
      </c>
      <c r="K66" s="41">
        <f t="shared" si="6"/>
        <v>0</v>
      </c>
      <c r="L66" s="41">
        <f t="shared" si="6"/>
        <v>0</v>
      </c>
      <c r="M66" s="41">
        <f t="shared" si="6"/>
        <v>1</v>
      </c>
      <c r="N66" s="41">
        <f t="shared" si="6"/>
        <v>0</v>
      </c>
      <c r="O66" s="41">
        <f t="shared" si="6"/>
        <v>0</v>
      </c>
      <c r="P66" s="41">
        <f t="shared" si="6"/>
        <v>1</v>
      </c>
      <c r="Q66" s="41">
        <f t="shared" si="6"/>
        <v>0</v>
      </c>
      <c r="R66" s="41">
        <f t="shared" si="6"/>
        <v>1</v>
      </c>
      <c r="S66" s="41">
        <f t="shared" si="6"/>
        <v>0</v>
      </c>
      <c r="T66" s="41">
        <f t="shared" si="6"/>
        <v>0</v>
      </c>
      <c r="U66" s="41">
        <f t="shared" si="6"/>
        <v>0</v>
      </c>
      <c r="V66" s="41">
        <f t="shared" si="6"/>
        <v>0</v>
      </c>
      <c r="W66" s="41">
        <f t="shared" si="6"/>
        <v>0</v>
      </c>
      <c r="X66" s="41">
        <f t="shared" si="6"/>
        <v>1</v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Информация и информационные процессы</v>
      </c>
      <c r="F67" s="69" t="str">
        <f>IF(Списки!$I$12="","",Списки!$I$12)</f>
        <v>Виды информации</v>
      </c>
      <c r="G67" s="69" t="str">
        <f>IF(Списки!$I$13="","",Списки!$I$13)</f>
        <v>Хранение и обработка информации</v>
      </c>
      <c r="H67" s="69" t="str">
        <f>IF(Списки!$I$14="","",Списки!$I$14)</f>
        <v>Информация и информационные процессы</v>
      </c>
      <c r="I67" s="69" t="str">
        <f>IF(Списки!$I$15="","",Списки!$I$15)</f>
        <v>Кодирование информации</v>
      </c>
      <c r="J67" s="69" t="str">
        <f>IF(Списки!$I$16="","",Списки!$I$16)</f>
        <v>Хранение и обработка информации</v>
      </c>
      <c r="K67" s="69" t="str">
        <f>IF(Списки!$I$17="","",Списки!$I$17)</f>
        <v>Виды информации</v>
      </c>
      <c r="L67" s="69" t="str">
        <f>IF(Списки!$I$18="","",Списки!$I$18)</f>
        <v>Хранение и обработка информации</v>
      </c>
      <c r="M67" s="69" t="str">
        <f>IF(Списки!$I$19="","",Списки!$I$19)</f>
        <v>Хранение и обработка информации</v>
      </c>
      <c r="N67" s="69" t="str">
        <f>IF(Списки!$I$20="","",Списки!$I$20)</f>
        <v>Компьютер</v>
      </c>
      <c r="O67" s="69" t="str">
        <f>IF(Списки!$I$21="","",Списки!$I$21)</f>
        <v>Устройства компьютера и их функции</v>
      </c>
      <c r="P67" s="69" t="str">
        <f>IF(Списки!$I$22="","",Списки!$I$22)</f>
        <v>Программное обеспечение компьютера</v>
      </c>
      <c r="Q67" s="69" t="str">
        <f>IF(Списки!$I$23="","",Списки!$I$23)</f>
        <v>Пользовательский интерфейс</v>
      </c>
      <c r="R67" s="69" t="str">
        <f>IF(Списки!$I$24="","",Списки!$I$24)</f>
        <v>Текстовый редактор</v>
      </c>
      <c r="S67" s="69" t="str">
        <f>IF(Списки!$I$25="","",Списки!$I$25)</f>
        <v>Клавиатура и ее клавиши</v>
      </c>
      <c r="T67" s="69" t="str">
        <f>IF(Списки!$I$26="","",Списки!$I$26)</f>
        <v>Пользовательский интерфейс</v>
      </c>
      <c r="U67" s="69" t="str">
        <f>IF(Списки!$I$27="","",Списки!$I$27)</f>
        <v>Текстовый редактор</v>
      </c>
      <c r="V67" s="69" t="str">
        <f>IF(Списки!$I$28="","",Списки!$I$28)</f>
        <v>Текстовый редактор</v>
      </c>
      <c r="W67" s="69" t="str">
        <f>IF(Списки!$I$29="","",Списки!$I$29)</f>
        <v>Графический редактор</v>
      </c>
      <c r="X67" s="69" t="str">
        <f>IF(Списки!$I$30="","",Списки!$I$30)</f>
        <v>Графический редактор</v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0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17" priority="13" operator="equal">
      <formula>5</formula>
    </cfRule>
    <cfRule type="cellIs" dxfId="16" priority="14" operator="equal">
      <formula>4</formula>
    </cfRule>
    <cfRule type="cellIs" dxfId="15" priority="15" operator="equal">
      <formula>3</formula>
    </cfRule>
    <cfRule type="cellIs" dxfId="14" priority="16" operator="equal">
      <formula>2</formula>
    </cfRule>
  </conditionalFormatting>
  <conditionalFormatting sqref="E66:AR6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11">
      <dataBar>
        <cfvo type="min"/>
        <cfvo type="max"/>
        <color rgb="FF008AEF"/>
      </dataBar>
    </cfRule>
  </conditionalFormatting>
  <conditionalFormatting sqref="E5:E45">
    <cfRule type="expression" dxfId="13" priority="9">
      <formula>$E$5=""</formula>
    </cfRule>
  </conditionalFormatting>
  <conditionalFormatting sqref="F5:F7 F9:F45">
    <cfRule type="expression" dxfId="12" priority="8">
      <formula>$F$5=""</formula>
    </cfRule>
  </conditionalFormatting>
  <conditionalFormatting sqref="G5:G6 G8:G45">
    <cfRule type="expression" dxfId="11" priority="7">
      <formula>$G$5=""</formula>
    </cfRule>
  </conditionalFormatting>
  <conditionalFormatting sqref="H5:AR5 H7:AR45 H6:S6 U6:AR6">
    <cfRule type="expression" dxfId="10" priority="6">
      <formula>H$5=""</formula>
    </cfRule>
  </conditionalFormatting>
  <conditionalFormatting sqref="C66:AR66">
    <cfRule type="containsBlanks" dxfId="9" priority="5">
      <formula>LEN(TRIM(C66))=0</formula>
    </cfRule>
  </conditionalFormatting>
  <conditionalFormatting sqref="C67:AR86">
    <cfRule type="containsBlanks" dxfId="8" priority="4">
      <formula>LEN(TRIM(C67))=0</formula>
    </cfRule>
  </conditionalFormatting>
  <conditionalFormatting sqref="F8">
    <cfRule type="expression" dxfId="7" priority="3">
      <formula>$G$5=""</formula>
    </cfRule>
  </conditionalFormatting>
  <conditionalFormatting sqref="G7">
    <cfRule type="expression" dxfId="6" priority="2">
      <formula>$G$5=""</formula>
    </cfRule>
  </conditionalFormatting>
  <conditionalFormatting sqref="T6">
    <cfRule type="expression" dxfId="1" priority="1">
      <formula>$E$5=""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Входная проверочная работа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0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45175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0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1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0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7</v>
      </c>
      <c r="H5" s="97"/>
      <c r="I5" s="102" t="s">
        <v>52</v>
      </c>
      <c r="J5" s="103"/>
      <c r="K5" s="103"/>
      <c r="L5" s="104"/>
      <c r="M5" s="84">
        <f>(E8*1+E9*0.64+E10*0.32+E11*0.16)/G6</f>
        <v>0.32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1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1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14</v>
      </c>
      <c r="AE7" s="77" t="s">
        <v>27</v>
      </c>
      <c r="AF7" s="77"/>
      <c r="AG7" s="77">
        <f>COUNTIF(Таблица!M6:M65,1)</f>
        <v>0</v>
      </c>
      <c r="AH7" s="77"/>
      <c r="AI7" s="77" t="s">
        <v>27</v>
      </c>
      <c r="AJ7" s="77"/>
      <c r="AK7" s="77">
        <f>COUNTIF(Таблица!S6:S65,1)</f>
        <v>1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15</v>
      </c>
      <c r="N8" s="88"/>
      <c r="O8" s="26" t="s">
        <v>81</v>
      </c>
      <c r="P8" s="24">
        <f>'1'!I6</f>
        <v>21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0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0</v>
      </c>
      <c r="F9" s="81"/>
      <c r="G9" s="86">
        <f>E9/$G$6</f>
        <v>0</v>
      </c>
      <c r="H9" s="86"/>
      <c r="I9" s="77" t="s">
        <v>23</v>
      </c>
      <c r="J9" s="77"/>
      <c r="K9" s="77"/>
      <c r="L9" s="77"/>
      <c r="M9" s="87">
        <f>'1'!G7</f>
        <v>22</v>
      </c>
      <c r="N9" s="88"/>
      <c r="O9" s="26" t="s">
        <v>81</v>
      </c>
      <c r="P9" s="24">
        <f>'1'!I7</f>
        <v>29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1</v>
      </c>
      <c r="F10" s="81"/>
      <c r="G10" s="86">
        <f>E10/$G$6</f>
        <v>1</v>
      </c>
      <c r="H10" s="86"/>
      <c r="I10" s="77" t="s">
        <v>20</v>
      </c>
      <c r="J10" s="77"/>
      <c r="K10" s="77"/>
      <c r="L10" s="77"/>
      <c r="M10" s="87">
        <f>'1'!G8</f>
        <v>30</v>
      </c>
      <c r="N10" s="88"/>
      <c r="O10" s="26" t="s">
        <v>81</v>
      </c>
      <c r="P10" s="24">
        <f>'1'!I8</f>
        <v>37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0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1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1;3;5;6;7;8;10;11;13;15;16;17;18;19;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0</v>
      </c>
      <c r="AH14" s="77"/>
      <c r="AI14" s="77" t="s">
        <v>26</v>
      </c>
      <c r="AJ14" s="77"/>
      <c r="AK14" s="77">
        <f>COUNTIF(Таблица!$AA$6:$AA$65,0)</f>
        <v>0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/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2;4;9;12;14;20;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2023-12-21T05:33:49Z</cp:lastPrinted>
  <dcterms:created xsi:type="dcterms:W3CDTF">2016-01-19T09:37:14Z</dcterms:created>
  <dcterms:modified xsi:type="dcterms:W3CDTF">2023-12-21T05:34:00Z</dcterms:modified>
</cp:coreProperties>
</file>