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7" i="10" l="1"/>
  <c r="D8" i="10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G5" i="13" l="1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<sst xmlns="http://schemas.openxmlformats.org/spreadsheetml/2006/main" count="150" uniqueCount="105">
  <si>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</si>
  <si>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</si>
  <si>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</si>
  <si>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</si>
  <si>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</si>
  <si>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</si>
  <si>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</si>
  <si>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</si>
  <si>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</si>
  <si>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</si>
  <si>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</si>
  <si>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</si>
  <si>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</si>
  <si>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</si>
  <si>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</si>
  <si>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</si>
  <si>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</si>
  <si>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</si>
  <si>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</si>
  <si>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</si>
  <si>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</si>
  <si>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</si>
  <si>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</si>
  <si>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</si>
  <si>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</si>
  <si>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</si>
  <si>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</si>
  <si>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</si>
  <si>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</si>
  <si>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</si>
  <si>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</si>
  <si>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</si>
  <si>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</si>
  <si>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</si>
  <si>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</si>
  <si>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</si>
  <si>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</si>
  <si>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</si>
  <si>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</si>
  <si>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</si>
  <si>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</si>
  <si>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</si>
  <si>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</si>
  <si>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</si>
  <si>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</si>
  <si>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</si>
  <si>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</si>
  <si>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</si>
  <si>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</si>
  <si>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</si>
  <si>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</si>
  <si>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</si>
  <si>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</si>
  <si>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</si>
  <si>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</si>
  <si>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</si>
  <si>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</si>
  <si>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</si>
  <si>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</si>
  <si>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</si>
  <si>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</si>
  <si>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</si>
  <si>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</si>
  <si>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</si>
  <si>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</si>
  <si>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</si>
  <si>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</si>
  <si>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</si>
  <si>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</si>
  <si>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</si>
  <si>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</si>
  <si>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</si>
  <si>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</si>
  <si>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</si>
  <si>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</si>
  <si>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</si>
  <si>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</si>
  <si>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</si>
  <si>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</si>
  <si>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</si>
  <si>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</si>
  <si>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</si>
  <si>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</si>
  <si>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</si>
  <si>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</si>
  <si>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</si>
  <si>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</si>
  <si>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</si>
  <si>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</si>
  <si>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</si>
  <si>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</si>
  <si>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</si>
  <si>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</si>
  <si>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Виноградов Артем</t>
  </si>
  <si>
    <t>ОДНКНР</t>
  </si>
  <si>
    <t>Ветрова К.А.</t>
  </si>
  <si>
    <t>Религия и культура</t>
  </si>
  <si>
    <t>В мире культуры</t>
  </si>
  <si>
    <t>Нравственные ценности российского народа</t>
  </si>
  <si>
    <t>Люди труда</t>
  </si>
  <si>
    <t>Бережное отношение к природе</t>
  </si>
  <si>
    <t>Семья - хранитель духовных ценностей</t>
  </si>
  <si>
    <t>Твой духовный мир</t>
  </si>
  <si>
    <t>Комплексная работа</t>
  </si>
  <si>
    <t>Комплексная работа по ОДНКНР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</si>
</sst>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/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93</v>
      </c>
      <c r="C2" s="10">
        <v>1</v>
      </c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5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95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44693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104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11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103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96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1</v>
      </c>
      <c r="G16" s="53"/>
      <c r="H16" s="53"/>
      <c r="I16" s="43" t="s">
        <v>101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1</v>
      </c>
      <c r="G17" s="53"/>
      <c r="H17" s="53"/>
      <c r="I17" s="43" t="s">
        <v>96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1</v>
      </c>
      <c r="G18" s="53"/>
      <c r="H18" s="53"/>
      <c r="I18" s="43" t="s">
        <v>102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1</v>
      </c>
      <c r="G19" s="53"/>
      <c r="H19" s="53"/>
      <c r="I19" s="43" t="s">
        <v>102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1</v>
      </c>
      <c r="G20" s="53"/>
      <c r="H20" s="53"/>
      <c r="I20" s="43" t="s">
        <v>99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1</v>
      </c>
      <c r="G21" s="53"/>
      <c r="H21" s="53"/>
      <c r="I21" s="43" t="s">
        <v>102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6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7</v>
      </c>
      <c r="H7" s="30" t="s">
        <v>79</v>
      </c>
      <c r="I7" s="34">
        <v>9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10</v>
      </c>
      <c r="H8" s="30" t="s">
        <v>79</v>
      </c>
      <c r="I8" s="34">
        <v>11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L10" sqref="L10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Комплексная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ОДНКНР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Комплексная работа по ОДНКНР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44693</v>
      </c>
      <c r="C4" s="23" t="s">
        <v>56</v>
      </c>
      <c r="D4" s="35">
        <f>IF(Списки!G3="","",Списки!G3)</f>
        <v>5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4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1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8</v>
      </c>
      <c r="D6" s="20">
        <f>IF(COUNTBLANK(E6:AR6)=40,"",IF(C6&gt;='1'!$G$8,5,IF(C6&gt;='1'!$G$7,4,IF(C6&gt;='1'!$G$6,3,2))))</f>
        <v>4</v>
      </c>
      <c r="E6" s="7">
        <v>0</v>
      </c>
      <c r="F6" s="7">
        <v>1</v>
      </c>
      <c r="G6" s="7">
        <v>1</v>
      </c>
      <c r="H6" s="7">
        <v>1</v>
      </c>
      <c r="I6" s="7">
        <v>1</v>
      </c>
      <c r="J6" s="7">
        <v>0</v>
      </c>
      <c r="K6" s="7">
        <v>0</v>
      </c>
      <c r="L6" s="7">
        <v>1</v>
      </c>
      <c r="M6" s="7">
        <v>1</v>
      </c>
      <c r="N6" s="7">
        <v>1</v>
      </c>
      <c r="O6" s="7">
        <v>1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>7;</v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>4;</v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>8;</v>
      </c>
      <c r="BB15" s="9" t="str">
        <f t="shared" si="4"/>
        <v>9;</v>
      </c>
      <c r="BC15" s="9" t="str">
        <f t="shared" si="4"/>
        <v>10;</v>
      </c>
      <c r="BD15" s="9" t="str">
        <f t="shared" si="4"/>
        <v>11;</v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1;6;7;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2;3;4;5;8;9;10;11;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8</v>
      </c>
      <c r="D66" s="20">
        <f>IF(C66="","",IF(C66&gt;=31,5,IF(C66&gt;=20,4,IF(C66&gt;=10,3,2))))</f>
        <v>2</v>
      </c>
      <c r="E66" s="41">
        <f>IF(COUNTBLANK(E6:E45)=40,"",COUNTIF(E6:E45,0))</f>
        <v>1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0</v>
      </c>
      <c r="I66" s="41">
        <f t="shared" si="6"/>
        <v>0</v>
      </c>
      <c r="J66" s="41">
        <f t="shared" si="6"/>
        <v>1</v>
      </c>
      <c r="K66" s="41">
        <f t="shared" si="6"/>
        <v>1</v>
      </c>
      <c r="L66" s="41">
        <f t="shared" si="6"/>
        <v>0</v>
      </c>
      <c r="M66" s="41">
        <f t="shared" si="6"/>
        <v>0</v>
      </c>
      <c r="N66" s="41">
        <f t="shared" si="6"/>
        <v>0</v>
      </c>
      <c r="O66" s="41">
        <f t="shared" si="6"/>
        <v>0</v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В мире культуры</v>
      </c>
      <c r="F67" s="69" t="str">
        <f>IF(Списки!$I$12="","",Списки!$I$12)</f>
        <v>Нравственные ценности российского народа</v>
      </c>
      <c r="G67" s="69" t="str">
        <f>IF(Списки!$I$13="","",Списки!$I$13)</f>
        <v>Люди труда</v>
      </c>
      <c r="H67" s="69" t="str">
        <f>IF(Списки!$I$14="","",Списки!$I$14)</f>
        <v>Бережное отношение к природе</v>
      </c>
      <c r="I67" s="69" t="str">
        <f>IF(Списки!$I$15="","",Списки!$I$15)</f>
        <v>Религия и культура</v>
      </c>
      <c r="J67" s="69" t="str">
        <f>IF(Списки!$I$16="","",Списки!$I$16)</f>
        <v>Семья - хранитель духовных ценностей</v>
      </c>
      <c r="K67" s="69" t="str">
        <f>IF(Списки!$I$17="","",Списки!$I$17)</f>
        <v>Религия и культура</v>
      </c>
      <c r="L67" s="69" t="str">
        <f>IF(Списки!$I$18="","",Списки!$I$18)</f>
        <v>Твой духовный мир</v>
      </c>
      <c r="M67" s="69" t="str">
        <f>IF(Списки!$I$19="","",Списки!$I$19)</f>
        <v>Твой духовный мир</v>
      </c>
      <c r="N67" s="69" t="str">
        <f>IF(Списки!$I$20="","",Списки!$I$20)</f>
        <v>Люди труда</v>
      </c>
      <c r="O67" s="69" t="str">
        <f>IF(Списки!$I$21="","",Списки!$I$21)</f>
        <v>Твой духовный мир</v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G6" sqref="G6:H7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Комплексная работа по ОДНКНР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1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44693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5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4</v>
      </c>
      <c r="AE7" s="83" t="s">
        <v>27</v>
      </c>
      <c r="AF7" s="83"/>
      <c r="AG7" s="83">
        <f>COUNTIF(Таблица!M6:M65,1)</f>
        <v>1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5</v>
      </c>
      <c r="N8" s="102"/>
      <c r="O8" s="26" t="s">
        <v>81</v>
      </c>
      <c r="P8" s="24">
        <f>'1'!I6</f>
        <v>6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7</v>
      </c>
      <c r="N9" s="102"/>
      <c r="O9" s="26" t="s">
        <v>81</v>
      </c>
      <c r="P9" s="24">
        <f>'1'!I7</f>
        <v>9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10</v>
      </c>
      <c r="N10" s="102"/>
      <c r="O10" s="26" t="s">
        <v>81</v>
      </c>
      <c r="P10" s="24">
        <f>'1'!I8</f>
        <v>11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2;3;4;5;8;9;10;11;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1;6;7;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2022-05-20T13:17:41Z</dcterms:modified>
</cp:coreProperties>
</file>