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9" i="10" l="1"/>
  <c r="D7" i="10"/>
  <c r="D6" i="10"/>
  <c r="D10" i="10"/>
  <c r="D8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<sst xmlns="http://schemas.openxmlformats.org/spreadsheetml/2006/main" count="174" uniqueCount="115">
  <si>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</si>
  <si>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</si>
  <si>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</si>
  <si>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</si>
  <si>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</si>
  <si>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</si>
  <si>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</si>
  <si>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</si>
  <si>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</si>
  <si>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</si>
  <si>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</si>
  <si>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</si>
  <si>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</si>
  <si>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</si>
  <si>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</si>
  <si>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</si>
  <si>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</si>
  <si>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</si>
  <si>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</si>
  <si>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</si>
  <si>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</si>
  <si>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</si>
  <si>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</si>
  <si>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</si>
  <si>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</si>
  <si>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</si>
  <si>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</si>
  <si>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</si>
  <si>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</si>
  <si>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</si>
  <si>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</si>
  <si>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</si>
  <si>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</si>
  <si>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</si>
  <si>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</si>
  <si>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</si>
  <si>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</si>
  <si>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</si>
  <si>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</si>
  <si>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</si>
  <si>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</si>
  <si>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</si>
  <si>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</si>
  <si>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</si>
  <si>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</si>
  <si>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</si>
  <si>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</si>
  <si>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</si>
  <si>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</si>
  <si>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</si>
  <si>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</si>
  <si>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</si>
  <si>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</si>
  <si>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</si>
  <si>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</si>
  <si>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</si>
  <si>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</si>
  <si>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</si>
  <si>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</si>
  <si>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</si>
  <si>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</si>
  <si>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</si>
  <si>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</si>
  <si>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</si>
  <si>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</si>
  <si>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</si>
  <si>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</si>
  <si>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</si>
  <si>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</si>
  <si>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</si>
  <si>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</si>
  <si>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</si>
  <si>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</si>
  <si>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</si>
  <si>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</si>
  <si>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</si>
  <si>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</si>
  <si>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</si>
  <si>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</si>
  <si>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</si>
  <si>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</si>
  <si>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</si>
  <si>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</si>
  <si>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</si>
  <si>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</si>
  <si>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</si>
  <si>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</si>
  <si>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</si>
  <si>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</si>
  <si>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</si>
  <si>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</si>
  <si>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</si>
  <si>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</si>
  <si>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</si>
  <si>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История России. Всеобщая история</t>
  </si>
  <si>
    <t>Исаев Максим</t>
  </si>
  <si>
    <t>Итоговый тест по истории России XIX - начала XXI века</t>
  </si>
  <si>
    <t>Тест</t>
  </si>
  <si>
    <t>Сословия в XIX веке</t>
  </si>
  <si>
    <t>Культура России XIX века</t>
  </si>
  <si>
    <t>Реформы XIX века</t>
  </si>
  <si>
    <t>Народные объединения и движения в XIX веке</t>
  </si>
  <si>
    <t>Экономическое развитие России в XIX веке</t>
  </si>
  <si>
    <t>Внешняя политика России XIX века</t>
  </si>
  <si>
    <t>Экономическое развитие России на рубеже XIX - XX веков</t>
  </si>
  <si>
    <t>Реформы на рубеже XIX - ХХ веков</t>
  </si>
  <si>
    <t>Внешняя политика России на рубеже XIX - ХХ веков</t>
  </si>
  <si>
    <t>Первая российская революция 1905-1907 гг.</t>
  </si>
  <si>
    <t>Первая мировая война 1914-1918 гг.</t>
  </si>
  <si>
    <t>Февральская революция 1917 года</t>
  </si>
  <si>
    <t>Внутренняя и внешняя политика СССР</t>
  </si>
  <si>
    <t>Вторая мировая война 1939-1945 гг.</t>
  </si>
  <si>
    <t>Великая Отечественная война 1941-1945 гг.</t>
  </si>
  <si>
    <t>Экономика России в 1990-е годы</t>
  </si>
  <si>
    <t>Социально-экономическое развитие России в начале XXI 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</si>
</sst>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48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48" sqref="I48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95</v>
      </c>
      <c r="C2" s="10">
        <v>1</v>
      </c>
      <c r="D2" s="52" t="s">
        <v>55</v>
      </c>
      <c r="E2" s="52"/>
      <c r="F2" s="52"/>
      <c r="G2" s="53" t="s">
        <v>94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/>
      <c r="C3" s="10"/>
      <c r="D3" s="52" t="s">
        <v>56</v>
      </c>
      <c r="E3" s="52"/>
      <c r="F3" s="52"/>
      <c r="G3" s="53">
        <v>9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45432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96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35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97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98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99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100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101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1</v>
      </c>
      <c r="G16" s="58"/>
      <c r="H16" s="58"/>
      <c r="I16" s="43" t="s">
        <v>101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1</v>
      </c>
      <c r="G17" s="58"/>
      <c r="H17" s="58"/>
      <c r="I17" s="43" t="s">
        <v>102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>
        <f t="shared" si="1"/>
        <v>8</v>
      </c>
      <c r="E18" s="55"/>
      <c r="F18" s="58">
        <v>1</v>
      </c>
      <c r="G18" s="58"/>
      <c r="H18" s="58"/>
      <c r="I18" s="43" t="s">
        <v>103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>
        <f t="shared" si="1"/>
        <v>9</v>
      </c>
      <c r="E19" s="55"/>
      <c r="F19" s="58">
        <v>1</v>
      </c>
      <c r="G19" s="58"/>
      <c r="H19" s="58"/>
      <c r="I19" s="43" t="s">
        <v>101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>
        <f t="shared" si="1"/>
        <v>10</v>
      </c>
      <c r="E20" s="55"/>
      <c r="F20" s="58">
        <v>2</v>
      </c>
      <c r="G20" s="58"/>
      <c r="H20" s="58"/>
      <c r="I20" s="43" t="s">
        <v>100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>
        <f t="shared" si="1"/>
        <v>11</v>
      </c>
      <c r="E21" s="55"/>
      <c r="F21" s="58">
        <v>2</v>
      </c>
      <c r="G21" s="58"/>
      <c r="H21" s="58"/>
      <c r="I21" s="43" t="s">
        <v>100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>
        <f t="shared" si="1"/>
        <v>12</v>
      </c>
      <c r="E22" s="55"/>
      <c r="F22" s="58">
        <v>2</v>
      </c>
      <c r="G22" s="58"/>
      <c r="H22" s="58"/>
      <c r="I22" s="43" t="s">
        <v>103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>
        <f t="shared" si="1"/>
        <v>13</v>
      </c>
      <c r="E23" s="55"/>
      <c r="F23" s="58">
        <v>1</v>
      </c>
      <c r="G23" s="58"/>
      <c r="H23" s="58"/>
      <c r="I23" s="43" t="s">
        <v>104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>
        <f t="shared" si="1"/>
        <v>14</v>
      </c>
      <c r="E24" s="55"/>
      <c r="F24" s="58">
        <v>1</v>
      </c>
      <c r="G24" s="58"/>
      <c r="H24" s="58"/>
      <c r="I24" s="43" t="s">
        <v>104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>
        <f t="shared" si="1"/>
        <v>15</v>
      </c>
      <c r="E25" s="55"/>
      <c r="F25" s="58">
        <v>1</v>
      </c>
      <c r="G25" s="58"/>
      <c r="H25" s="58"/>
      <c r="I25" s="43" t="s">
        <v>105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>
        <f t="shared" si="1"/>
        <v>16</v>
      </c>
      <c r="E26" s="55"/>
      <c r="F26" s="58">
        <v>1</v>
      </c>
      <c r="G26" s="58"/>
      <c r="H26" s="58"/>
      <c r="I26" s="43" t="s">
        <v>106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>
        <f t="shared" si="1"/>
        <v>17</v>
      </c>
      <c r="E27" s="55"/>
      <c r="F27" s="58">
        <v>1</v>
      </c>
      <c r="G27" s="58"/>
      <c r="H27" s="58"/>
      <c r="I27" s="43" t="s">
        <v>107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>
        <f t="shared" si="1"/>
        <v>18</v>
      </c>
      <c r="E28" s="55"/>
      <c r="F28" s="58">
        <v>1</v>
      </c>
      <c r="G28" s="58"/>
      <c r="H28" s="58"/>
      <c r="I28" s="43" t="s">
        <v>108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>
        <f t="shared" si="1"/>
        <v>19</v>
      </c>
      <c r="E29" s="55"/>
      <c r="F29" s="58">
        <v>1</v>
      </c>
      <c r="G29" s="58"/>
      <c r="H29" s="58"/>
      <c r="I29" s="43" t="s">
        <v>109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>
        <f t="shared" si="1"/>
        <v>20</v>
      </c>
      <c r="E30" s="55"/>
      <c r="F30" s="58">
        <v>1</v>
      </c>
      <c r="G30" s="58"/>
      <c r="H30" s="58"/>
      <c r="I30" s="43" t="s">
        <v>110</v>
      </c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>
        <f t="shared" si="1"/>
        <v>21</v>
      </c>
      <c r="E31" s="55"/>
      <c r="F31" s="58">
        <v>1</v>
      </c>
      <c r="G31" s="58"/>
      <c r="H31" s="58"/>
      <c r="I31" s="43" t="s">
        <v>110</v>
      </c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>
        <f t="shared" si="1"/>
        <v>22</v>
      </c>
      <c r="E32" s="55"/>
      <c r="F32" s="58">
        <v>1</v>
      </c>
      <c r="G32" s="58"/>
      <c r="H32" s="58"/>
      <c r="I32" s="43" t="s">
        <v>110</v>
      </c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>
        <f t="shared" si="1"/>
        <v>23</v>
      </c>
      <c r="E33" s="55"/>
      <c r="F33" s="58">
        <v>1</v>
      </c>
      <c r="G33" s="58"/>
      <c r="H33" s="58"/>
      <c r="I33" s="43" t="s">
        <v>111</v>
      </c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>
        <f t="shared" si="1"/>
        <v>24</v>
      </c>
      <c r="E34" s="55"/>
      <c r="F34" s="58">
        <v>1</v>
      </c>
      <c r="G34" s="58"/>
      <c r="H34" s="58"/>
      <c r="I34" s="43" t="s">
        <v>112</v>
      </c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>
        <f t="shared" si="1"/>
        <v>25</v>
      </c>
      <c r="E35" s="55"/>
      <c r="F35" s="58">
        <v>1</v>
      </c>
      <c r="G35" s="58"/>
      <c r="H35" s="58"/>
      <c r="I35" s="43" t="s">
        <v>111</v>
      </c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>
        <f t="shared" si="1"/>
        <v>26</v>
      </c>
      <c r="E36" s="55"/>
      <c r="F36" s="58">
        <v>1</v>
      </c>
      <c r="G36" s="58"/>
      <c r="H36" s="58"/>
      <c r="I36" s="43" t="s">
        <v>112</v>
      </c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>
        <f t="shared" si="1"/>
        <v>27</v>
      </c>
      <c r="E37" s="55"/>
      <c r="F37" s="58">
        <v>1</v>
      </c>
      <c r="G37" s="58"/>
      <c r="H37" s="58"/>
      <c r="I37" s="43" t="s">
        <v>112</v>
      </c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>
        <f t="shared" si="1"/>
        <v>28</v>
      </c>
      <c r="E38" s="55"/>
      <c r="F38" s="58">
        <v>1</v>
      </c>
      <c r="G38" s="58"/>
      <c r="H38" s="58"/>
      <c r="I38" s="43" t="s">
        <v>112</v>
      </c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>
        <f t="shared" si="1"/>
        <v>29</v>
      </c>
      <c r="E39" s="55"/>
      <c r="F39" s="58">
        <v>1</v>
      </c>
      <c r="G39" s="58"/>
      <c r="H39" s="58"/>
      <c r="I39" s="43" t="s">
        <v>112</v>
      </c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>
        <f t="shared" si="1"/>
        <v>30</v>
      </c>
      <c r="E40" s="55"/>
      <c r="F40" s="58">
        <v>1</v>
      </c>
      <c r="G40" s="58"/>
      <c r="H40" s="58"/>
      <c r="I40" s="43" t="s">
        <v>112</v>
      </c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>
        <f t="shared" si="1"/>
        <v>31</v>
      </c>
      <c r="E41" s="55"/>
      <c r="F41" s="58">
        <v>1</v>
      </c>
      <c r="G41" s="58"/>
      <c r="H41" s="58"/>
      <c r="I41" s="43" t="s">
        <v>112</v>
      </c>
      <c r="J41" s="21"/>
      <c r="K41" s="21"/>
      <c r="L41" s="21"/>
      <c r="M41" s="21"/>
      <c r="N41" s="21"/>
      <c r="O41" s="21"/>
    </row>
    <row r="42" spans="4:16" x14ac:dyDescent="0.25">
      <c r="D42" s="55">
        <f t="shared" ref="D42:D50" si="2">IF($G$7="","",IF(P32&lt;=$G$7,$G$7-$G$7+P32,""))</f>
        <v>32</v>
      </c>
      <c r="E42" s="55"/>
      <c r="F42" s="58">
        <v>1</v>
      </c>
      <c r="G42" s="58"/>
      <c r="H42" s="58"/>
      <c r="I42" s="43" t="s">
        <v>110</v>
      </c>
      <c r="J42" s="21"/>
      <c r="K42" s="21"/>
      <c r="L42" s="21"/>
      <c r="M42" s="21"/>
      <c r="N42" s="21"/>
      <c r="O42" s="21"/>
    </row>
    <row r="43" spans="4:16" x14ac:dyDescent="0.25">
      <c r="D43" s="55">
        <f t="shared" si="2"/>
        <v>33</v>
      </c>
      <c r="E43" s="55"/>
      <c r="F43" s="58">
        <v>1</v>
      </c>
      <c r="G43" s="58"/>
      <c r="H43" s="58"/>
      <c r="I43" s="43" t="s">
        <v>110</v>
      </c>
      <c r="J43" s="21"/>
      <c r="K43" s="21"/>
      <c r="L43" s="21"/>
      <c r="M43" s="21"/>
      <c r="N43" s="21"/>
      <c r="O43" s="21"/>
    </row>
    <row r="44" spans="4:16" x14ac:dyDescent="0.25">
      <c r="D44" s="55">
        <f t="shared" si="2"/>
        <v>34</v>
      </c>
      <c r="E44" s="55"/>
      <c r="F44" s="58">
        <v>1</v>
      </c>
      <c r="G44" s="58"/>
      <c r="H44" s="58"/>
      <c r="I44" s="43" t="s">
        <v>113</v>
      </c>
      <c r="J44" s="21"/>
      <c r="K44" s="21"/>
      <c r="L44" s="21"/>
      <c r="M44" s="21"/>
      <c r="N44" s="21"/>
      <c r="O44" s="21"/>
    </row>
    <row r="45" spans="4:16" x14ac:dyDescent="0.25">
      <c r="D45" s="55">
        <f t="shared" si="2"/>
        <v>35</v>
      </c>
      <c r="E45" s="55"/>
      <c r="F45" s="58">
        <v>2</v>
      </c>
      <c r="G45" s="58"/>
      <c r="H45" s="58"/>
      <c r="I45" s="43" t="s">
        <v>114</v>
      </c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47" priority="3">
      <formula>LEN(TRIM(D11))=0</formula>
    </cfRule>
    <cfRule type="expression" dxfId="46" priority="4">
      <formula>"&lt;1"</formula>
    </cfRule>
  </conditionalFormatting>
  <conditionalFormatting sqref="D11:I50">
    <cfRule type="notContainsBlanks" dxfId="45" priority="2">
      <formula>LEN(TRIM(D11))&gt;0</formula>
    </cfRule>
  </conditionalFormatting>
  <conditionalFormatting sqref="F11:I50">
    <cfRule type="expression" dxfId="44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I8" sqref="I8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12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13</v>
      </c>
      <c r="H6" s="30" t="s">
        <v>79</v>
      </c>
      <c r="I6" s="34">
        <v>22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23</v>
      </c>
      <c r="H7" s="30" t="s">
        <v>79</v>
      </c>
      <c r="I7" s="34">
        <v>30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31</v>
      </c>
      <c r="H8" s="30" t="s">
        <v>79</v>
      </c>
      <c r="I8" s="34">
        <v>39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Тест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История России. Всеобщая история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Итоговый тест по истории России XIX - начала XXI века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45432</v>
      </c>
      <c r="C4" s="23" t="s">
        <v>56</v>
      </c>
      <c r="D4" s="35">
        <f>IF(Списки!G3="","",Списки!G3)</f>
        <v>9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>
        <f>IF(Списки!$G$7="","",IF(Списки!AI1&lt;=Списки!$G$7,Списки!$D$11+Списки!AI1-1,""))</f>
        <v>20</v>
      </c>
      <c r="Y5" s="44">
        <f>IF(Списки!$G$7="","",IF(Списки!AJ1&lt;=Списки!$G$7,Списки!$D$11+Списки!AJ1-1,""))</f>
        <v>21</v>
      </c>
      <c r="Z5" s="44">
        <f>IF(Списки!$G$7="","",IF(Списки!AK1&lt;=Списки!$G$7,Списки!$D$11+Списки!AK1-1,""))</f>
        <v>22</v>
      </c>
      <c r="AA5" s="44">
        <f>IF(Списки!$G$7="","",IF(Списки!AL1&lt;=Списки!$G$7,Списки!$D$11+Списки!AL1-1,""))</f>
        <v>23</v>
      </c>
      <c r="AB5" s="44">
        <f>IF(Списки!$G$7="","",IF(Списки!AM1&lt;=Списки!$G$7,Списки!$D$11+Списки!AM1-1,""))</f>
        <v>24</v>
      </c>
      <c r="AC5" s="44">
        <f>IF(Списки!$G$7="","",IF(Списки!AN1&lt;=Списки!$G$7,Списки!$D$11+Списки!AN1-1,""))</f>
        <v>25</v>
      </c>
      <c r="AD5" s="44">
        <f>IF(Списки!$G$7="","",IF(Списки!AO1&lt;=Списки!$G$7,Списки!$D$11+Списки!AO1-1,""))</f>
        <v>26</v>
      </c>
      <c r="AE5" s="44">
        <f>IF(Списки!$G$7="","",IF(Списки!AP1&lt;=Списки!$G$7,Списки!$D$11+Списки!AP1-1,""))</f>
        <v>27</v>
      </c>
      <c r="AF5" s="44">
        <f>IF(Списки!$G$7="","",IF(Списки!AQ1&lt;=Списки!$G$7,Списки!$D$11+Списки!AQ1-1,""))</f>
        <v>28</v>
      </c>
      <c r="AG5" s="44">
        <f>IF(Списки!$G$7="","",IF(Списки!AR1&lt;=Списки!$G$7,Списки!$D$11+Списки!AR1-1,""))</f>
        <v>29</v>
      </c>
      <c r="AH5" s="44">
        <f>IF(Списки!$G$7="","",IF(Списки!AS1&lt;=Списки!$G$7,Списки!$D$11+Списки!AS1-1,""))</f>
        <v>30</v>
      </c>
      <c r="AI5" s="44">
        <f>IF(Списки!$G$7="","",IF(Списки!AT1&lt;=Списки!$G$7,Списки!$D$11+Списки!AT1-1,""))</f>
        <v>31</v>
      </c>
      <c r="AJ5" s="44">
        <f>IF(Списки!$G$7="","",IF(Списки!AU1&lt;=Списки!$G$7,Списки!$D$11+Списки!AU1-1,""))</f>
        <v>32</v>
      </c>
      <c r="AK5" s="44">
        <f>IF(Списки!$G$7="","",IF(Списки!AV1&lt;=Списки!$G$7,Списки!$D$11+Списки!AV1-1,""))</f>
        <v>33</v>
      </c>
      <c r="AL5" s="44">
        <f>IF(Списки!$G$7="","",IF(Списки!AW1&lt;=Списки!$G$7,Списки!$D$11+Списки!AW1-1,""))</f>
        <v>34</v>
      </c>
      <c r="AM5" s="44">
        <f>IF(Списки!$G$7="","",IF(Списки!AX1&lt;=Списки!$G$7,Списки!$D$11+Списки!AX1-1,""))</f>
        <v>35</v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1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1</v>
      </c>
      <c r="BG5" s="27">
        <f>IF(R66="","",IF(R66&gt;='1'!$I$1/2,1,IF(R66&gt;='1'!$I$1*0.2,2,IF(Таблица!R66&gt;0,3,IF(Таблица!R66=0,4,5)))))</f>
        <v>4</v>
      </c>
      <c r="BH5" s="27">
        <f>IF(S66="","",IF(S66&gt;='1'!$I$1/2,1,IF(S66&gt;='1'!$I$1*0.2,2,IF(Таблица!S66&gt;0,3,IF(Таблица!S66=0,4,5)))))</f>
        <v>4</v>
      </c>
      <c r="BI5" s="27">
        <f>IF(T66="","",IF(T66&gt;='1'!$I$1/2,1,IF(T66&gt;='1'!$I$1*0.2,2,IF(Таблица!T66&gt;0,3,IF(Таблица!T66=0,4,5)))))</f>
        <v>1</v>
      </c>
      <c r="BJ5" s="27">
        <f>IF(U66="","",IF(U66&gt;='1'!$I$1/2,1,IF(U66&gt;='1'!$I$1*0.2,2,IF(Таблица!U66&gt;0,3,IF(Таблица!U66=0,4,5)))))</f>
        <v>4</v>
      </c>
      <c r="BK5" s="27">
        <f>IF(V66="","",IF(V66&gt;='1'!$I$1/2,1,IF(V66&gt;='1'!$I$1*0.2,2,IF(Таблица!V66&gt;0,3,IF(Таблица!V66=0,4,5)))))</f>
        <v>1</v>
      </c>
      <c r="BL5" s="27">
        <f>IF(W66="","",IF(W66&gt;='1'!$I$1/2,1,IF(W66&gt;='1'!$I$1*0.2,2,IF(Таблица!W66&gt;0,3,IF(Таблица!W66=0,4,5)))))</f>
        <v>4</v>
      </c>
      <c r="BM5" s="27">
        <f>IF(X66="","",IF(X66&gt;='1'!$I$1/2,1,IF(X66&gt;='1'!$I$1*0.2,2,IF(Таблица!X66&gt;0,3,IF(Таблица!X66=0,4,5)))))</f>
        <v>4</v>
      </c>
      <c r="BN5" s="27">
        <f>IF(Y66="","",IF(Y66&gt;='1'!$I$1/2,1,IF(Y66&gt;='1'!$I$1*0.2,2,IF(Таблица!Y66&gt;0,3,IF(Таблица!Y66=0,4,5)))))</f>
        <v>1</v>
      </c>
      <c r="BO5" s="27">
        <f>IF(Z66="","",IF(Z66&gt;='1'!$I$1/2,1,IF(Z66&gt;='1'!$I$1*0.2,2,IF(Таблица!Z66&gt;0,3,IF(Таблица!Z66=0,4,5)))))</f>
        <v>1</v>
      </c>
      <c r="BP5" s="27">
        <f>IF(AA66="","",IF(AA66&gt;='1'!$I$1/2,1,IF(AA66&gt;='1'!$I$1*0.2,2,IF(Таблица!AA66&gt;0,3,IF(Таблица!AA66=0,4,5)))))</f>
        <v>4</v>
      </c>
      <c r="BQ5" s="27">
        <f>IF(AB66="","",IF(AB66&gt;='1'!$I$1/2,1,IF(AB66&gt;='1'!$I$1*0.2,2,IF(Таблица!AB66&gt;0,3,IF(Таблица!AB66=0,4,5)))))</f>
        <v>1</v>
      </c>
      <c r="BR5" s="27">
        <f>IF(AC66="","",IF(AC66&gt;='1'!$I$1/2,1,IF(AC66&gt;='1'!$I$1*0.2,2,IF(Таблица!AC66&gt;0,3,IF(Таблица!AC66=0,4,5)))))</f>
        <v>1</v>
      </c>
      <c r="BS5" s="27">
        <f>IF(AD66="","",IF(AD66&gt;='1'!$I$1/2,1,IF(AD66&gt;='1'!$I$1*0.2,2,IF(Таблица!AD66&gt;0,3,IF(Таблица!AD66=0,4,5)))))</f>
        <v>4</v>
      </c>
      <c r="BT5" s="27">
        <f>IF(AE66="","",IF(AE66&gt;='1'!$I$1/2,1,IF(AE66&gt;='1'!$I$1*0.2,2,IF(Таблица!AE66&gt;0,3,IF(Таблица!AE66=0,4,5)))))</f>
        <v>4</v>
      </c>
      <c r="BU5" s="27">
        <f>IF(AF66="","",IF(AF66&gt;='1'!$I$1/2,1,IF(AF66&gt;='1'!$I$1*0.2,2,IF(Таблица!AF66&gt;0,3,IF(Таблица!AF66=0,4,5)))))</f>
        <v>1</v>
      </c>
      <c r="BV5" s="27">
        <f>IF(AG66="","",IF(AG66&gt;='1'!$I$1/2,1,IF(AG66&gt;='1'!$I$1*0.2,2,IF(Таблица!AG66&gt;0,3,IF(Таблица!AG66=0,4,5)))))</f>
        <v>4</v>
      </c>
      <c r="BW5" s="27">
        <f>IF(AH66="","",IF(AH66&gt;='1'!$I$1/2,1,IF(AH66&gt;='1'!$I$1*0.2,2,IF(Таблица!AH66&gt;0,3,IF(Таблица!AH66=0,4,5)))))</f>
        <v>4</v>
      </c>
      <c r="BX5" s="27">
        <f>IF(AI66="","",IF(AI66&gt;='1'!$I$1/2,1,IF(AI66&gt;='1'!$I$1*0.2,2,IF(Таблица!AI66&gt;0,3,IF(Таблица!AI66=0,4,5)))))</f>
        <v>4</v>
      </c>
      <c r="BY5" s="27">
        <f>IF(AJ66="","",IF(AJ66&gt;='1'!$I$1/2,1,IF(AJ66&gt;='1'!$I$1*0.2,2,IF(Таблица!AJ66&gt;0,3,IF(Таблица!AJ66=0,4,5)))))</f>
        <v>1</v>
      </c>
      <c r="BZ5" s="27">
        <f>IF(AK66="","",IF(AK66&gt;='1'!$I$1/2,1,IF(AK66&gt;='1'!$I$1*0.2,2,IF(Таблица!AK66&gt;0,3,IF(Таблица!AK66=0,4,5)))))</f>
        <v>1</v>
      </c>
      <c r="CA5" s="27">
        <f>IF(AL66="","",IF(AL66&gt;='1'!$I$1/2,1,IF(AL66&gt;='1'!$I$1*0.2,2,IF(Таблица!AL66&gt;0,3,IF(Таблица!AL66=0,4,5)))))</f>
        <v>1</v>
      </c>
      <c r="CB5" s="27">
        <f>IF(AM66="","",IF(AM66&gt;='1'!$I$1/2,1,IF(AM66&gt;='1'!$I$1*0.2,2,IF(Таблица!AM66&gt;0,3,IF(Таблица!AM66=0,4,5)))))</f>
        <v>4</v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Исаев Максим</v>
      </c>
      <c r="B6" s="4"/>
      <c r="C6" s="20">
        <f>IF(COUNTBLANK(E6:AR6)=40,"",SUM(E6:AR6))</f>
        <v>18</v>
      </c>
      <c r="D6" s="20">
        <f>IF(COUNTBLANK(E6:AR6)=40,"",IF(C6&gt;='1'!$G$8,5,IF(C6&gt;='1'!$G$7,4,IF(C6&gt;='1'!$G$6,3,2))))</f>
        <v>3</v>
      </c>
      <c r="E6" s="7">
        <v>0</v>
      </c>
      <c r="F6" s="7">
        <v>0</v>
      </c>
      <c r="G6" s="7">
        <v>0</v>
      </c>
      <c r="H6" s="7">
        <v>1</v>
      </c>
      <c r="I6" s="7">
        <v>0</v>
      </c>
      <c r="J6" s="7">
        <v>1</v>
      </c>
      <c r="K6" s="7">
        <v>1</v>
      </c>
      <c r="L6" s="7">
        <v>0</v>
      </c>
      <c r="M6" s="7">
        <v>1</v>
      </c>
      <c r="N6" s="7">
        <v>2</v>
      </c>
      <c r="O6" s="7">
        <v>0</v>
      </c>
      <c r="P6" s="7">
        <v>0</v>
      </c>
      <c r="Q6" s="7">
        <v>0</v>
      </c>
      <c r="R6" s="7">
        <v>1</v>
      </c>
      <c r="S6" s="7">
        <v>1</v>
      </c>
      <c r="T6" s="7">
        <v>0</v>
      </c>
      <c r="U6" s="7">
        <v>1</v>
      </c>
      <c r="V6" s="7">
        <v>0</v>
      </c>
      <c r="W6" s="7">
        <v>1</v>
      </c>
      <c r="X6" s="7">
        <v>1</v>
      </c>
      <c r="Y6" s="7">
        <v>0</v>
      </c>
      <c r="Z6" s="7">
        <v>0</v>
      </c>
      <c r="AA6" s="7">
        <v>1</v>
      </c>
      <c r="AB6" s="7">
        <v>0</v>
      </c>
      <c r="AC6" s="7">
        <v>0</v>
      </c>
      <c r="AD6" s="7">
        <v>1</v>
      </c>
      <c r="AE6" s="7">
        <v>1</v>
      </c>
      <c r="AF6" s="7">
        <v>0</v>
      </c>
      <c r="AG6" s="7">
        <v>1</v>
      </c>
      <c r="AH6" s="7">
        <v>1</v>
      </c>
      <c r="AI6" s="7">
        <v>1</v>
      </c>
      <c r="AJ6" s="7">
        <v>0</v>
      </c>
      <c r="AK6" s="7">
        <v>0</v>
      </c>
      <c r="AL6" s="7">
        <v>0</v>
      </c>
      <c r="AM6" s="7">
        <v>1</v>
      </c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>2;</v>
      </c>
      <c r="AV12" s="9" t="str">
        <f t="shared" si="1"/>
        <v>3;</v>
      </c>
      <c r="AW12" s="9" t="str">
        <f t="shared" si="1"/>
        <v/>
      </c>
      <c r="AX12" s="9" t="str">
        <f t="shared" si="1"/>
        <v>5;</v>
      </c>
      <c r="AY12" s="9" t="str">
        <f t="shared" si="1"/>
        <v/>
      </c>
      <c r="AZ12" s="9" t="str">
        <f t="shared" si="1"/>
        <v/>
      </c>
      <c r="BA12" s="9" t="str">
        <f t="shared" si="1"/>
        <v>8;</v>
      </c>
      <c r="BB12" s="9" t="str">
        <f t="shared" si="1"/>
        <v/>
      </c>
      <c r="BC12" s="9" t="str">
        <f t="shared" si="1"/>
        <v/>
      </c>
      <c r="BD12" s="9" t="str">
        <f t="shared" si="1"/>
        <v>11;</v>
      </c>
      <c r="BE12" s="9" t="str">
        <f t="shared" si="1"/>
        <v>12;</v>
      </c>
      <c r="BF12" s="9" t="str">
        <f t="shared" si="1"/>
        <v>13;</v>
      </c>
      <c r="BG12" s="9" t="str">
        <f t="shared" si="1"/>
        <v/>
      </c>
      <c r="BH12" s="9" t="str">
        <f t="shared" si="1"/>
        <v/>
      </c>
      <c r="BI12" s="9" t="str">
        <f t="shared" si="1"/>
        <v>16;</v>
      </c>
      <c r="BJ12" s="9" t="str">
        <f t="shared" si="1"/>
        <v/>
      </c>
      <c r="BK12" s="9" t="str">
        <f t="shared" si="1"/>
        <v>18;</v>
      </c>
      <c r="BL12" s="9" t="str">
        <f t="shared" si="1"/>
        <v/>
      </c>
      <c r="BM12" s="9" t="str">
        <f t="shared" si="1"/>
        <v/>
      </c>
      <c r="BN12" s="9" t="str">
        <f t="shared" si="1"/>
        <v>21;</v>
      </c>
      <c r="BO12" s="9" t="str">
        <f t="shared" si="1"/>
        <v>22;</v>
      </c>
      <c r="BP12" s="9" t="str">
        <f t="shared" si="1"/>
        <v/>
      </c>
      <c r="BQ12" s="9" t="str">
        <f t="shared" si="1"/>
        <v>24;</v>
      </c>
      <c r="BR12" s="9" t="str">
        <f t="shared" si="1"/>
        <v>25;</v>
      </c>
      <c r="BS12" s="9" t="str">
        <f t="shared" si="1"/>
        <v/>
      </c>
      <c r="BT12" s="9" t="str">
        <f t="shared" si="1"/>
        <v/>
      </c>
      <c r="BU12" s="9" t="str">
        <f t="shared" si="1"/>
        <v>28;</v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>32;</v>
      </c>
      <c r="BZ12" s="9" t="str">
        <f t="shared" si="1"/>
        <v>33;</v>
      </c>
      <c r="CA12" s="9" t="str">
        <f t="shared" si="1"/>
        <v>34;</v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>4;</v>
      </c>
      <c r="AX15" s="9" t="str">
        <f t="shared" si="4"/>
        <v/>
      </c>
      <c r="AY15" s="9" t="str">
        <f t="shared" si="4"/>
        <v>6;</v>
      </c>
      <c r="AZ15" s="9" t="str">
        <f t="shared" si="4"/>
        <v>7;</v>
      </c>
      <c r="BA15" s="9" t="str">
        <f t="shared" si="4"/>
        <v/>
      </c>
      <c r="BB15" s="9" t="str">
        <f t="shared" si="4"/>
        <v>9;</v>
      </c>
      <c r="BC15" s="9" t="str">
        <f t="shared" si="4"/>
        <v>10;</v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>14;</v>
      </c>
      <c r="BH15" s="9" t="str">
        <f t="shared" si="4"/>
        <v>15;</v>
      </c>
      <c r="BI15" s="9" t="str">
        <f t="shared" si="4"/>
        <v/>
      </c>
      <c r="BJ15" s="9" t="str">
        <f t="shared" si="4"/>
        <v>17;</v>
      </c>
      <c r="BK15" s="9" t="str">
        <f t="shared" si="4"/>
        <v/>
      </c>
      <c r="BL15" s="9" t="str">
        <f t="shared" si="4"/>
        <v>19;</v>
      </c>
      <c r="BM15" s="9" t="str">
        <f t="shared" si="4"/>
        <v>20;</v>
      </c>
      <c r="BN15" s="9" t="str">
        <f t="shared" si="4"/>
        <v/>
      </c>
      <c r="BO15" s="9" t="str">
        <f t="shared" si="4"/>
        <v/>
      </c>
      <c r="BP15" s="9" t="str">
        <f t="shared" si="4"/>
        <v>23;</v>
      </c>
      <c r="BQ15" s="9" t="str">
        <f t="shared" si="4"/>
        <v/>
      </c>
      <c r="BR15" s="9" t="str">
        <f t="shared" si="4"/>
        <v/>
      </c>
      <c r="BS15" s="9" t="str">
        <f t="shared" si="4"/>
        <v>26;</v>
      </c>
      <c r="BT15" s="9" t="str">
        <f t="shared" si="4"/>
        <v>27;</v>
      </c>
      <c r="BU15" s="9" t="str">
        <f t="shared" si="4"/>
        <v/>
      </c>
      <c r="BV15" s="9" t="str">
        <f t="shared" si="4"/>
        <v>29;</v>
      </c>
      <c r="BW15" s="9" t="str">
        <f t="shared" si="4"/>
        <v>30;</v>
      </c>
      <c r="BX15" s="9" t="str">
        <f t="shared" si="4"/>
        <v>31;</v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>35;</v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1;2;3;5;8;11;12;13;16;18;21;22;24;25;28;32;33;34;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4;6;7;9;10;14;15;17;19;20;23;26;27;29;30;31;35;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18</v>
      </c>
      <c r="D66" s="20">
        <f>IF(C66="","",IF(C66&gt;=31,5,IF(C66&gt;=20,4,IF(C66&gt;=10,3,2))))</f>
        <v>3</v>
      </c>
      <c r="E66" s="41">
        <f>IF(COUNTBLANK(E6:E45)=40,"",COUNTIF(E6:E45,0))</f>
        <v>1</v>
      </c>
      <c r="F66" s="41">
        <f>IF(COUNTBLANK(F6:F45)=40,"",COUNTIF(F6:F45,0))</f>
        <v>1</v>
      </c>
      <c r="G66" s="41">
        <f t="shared" ref="G66:AR66" si="6">IF(COUNTBLANK(G6:G45)=40,"",COUNTIF(G6:G45,0))</f>
        <v>1</v>
      </c>
      <c r="H66" s="41">
        <f t="shared" si="6"/>
        <v>0</v>
      </c>
      <c r="I66" s="41">
        <f t="shared" si="6"/>
        <v>1</v>
      </c>
      <c r="J66" s="41">
        <f t="shared" si="6"/>
        <v>0</v>
      </c>
      <c r="K66" s="41">
        <f t="shared" si="6"/>
        <v>0</v>
      </c>
      <c r="L66" s="41">
        <f t="shared" si="6"/>
        <v>1</v>
      </c>
      <c r="M66" s="41">
        <f t="shared" si="6"/>
        <v>0</v>
      </c>
      <c r="N66" s="41">
        <f t="shared" si="6"/>
        <v>0</v>
      </c>
      <c r="O66" s="41">
        <f t="shared" si="6"/>
        <v>1</v>
      </c>
      <c r="P66" s="41">
        <f t="shared" si="6"/>
        <v>1</v>
      </c>
      <c r="Q66" s="41">
        <f t="shared" si="6"/>
        <v>1</v>
      </c>
      <c r="R66" s="41">
        <f t="shared" si="6"/>
        <v>0</v>
      </c>
      <c r="S66" s="41">
        <f t="shared" si="6"/>
        <v>0</v>
      </c>
      <c r="T66" s="41">
        <f t="shared" si="6"/>
        <v>1</v>
      </c>
      <c r="U66" s="41">
        <f t="shared" si="6"/>
        <v>0</v>
      </c>
      <c r="V66" s="41">
        <f t="shared" si="6"/>
        <v>1</v>
      </c>
      <c r="W66" s="41">
        <f t="shared" si="6"/>
        <v>0</v>
      </c>
      <c r="X66" s="41">
        <f t="shared" si="6"/>
        <v>0</v>
      </c>
      <c r="Y66" s="41">
        <f t="shared" si="6"/>
        <v>1</v>
      </c>
      <c r="Z66" s="41">
        <f t="shared" si="6"/>
        <v>1</v>
      </c>
      <c r="AA66" s="41">
        <f t="shared" si="6"/>
        <v>0</v>
      </c>
      <c r="AB66" s="41">
        <f t="shared" si="6"/>
        <v>1</v>
      </c>
      <c r="AC66" s="41">
        <f t="shared" si="6"/>
        <v>1</v>
      </c>
      <c r="AD66" s="41">
        <f t="shared" si="6"/>
        <v>0</v>
      </c>
      <c r="AE66" s="41">
        <f t="shared" si="6"/>
        <v>0</v>
      </c>
      <c r="AF66" s="41">
        <f t="shared" si="6"/>
        <v>1</v>
      </c>
      <c r="AG66" s="41">
        <f t="shared" si="6"/>
        <v>0</v>
      </c>
      <c r="AH66" s="41">
        <f t="shared" si="6"/>
        <v>0</v>
      </c>
      <c r="AI66" s="41">
        <f t="shared" si="6"/>
        <v>0</v>
      </c>
      <c r="AJ66" s="41">
        <f t="shared" si="6"/>
        <v>1</v>
      </c>
      <c r="AK66" s="41">
        <f t="shared" si="6"/>
        <v>1</v>
      </c>
      <c r="AL66" s="41">
        <f t="shared" si="6"/>
        <v>1</v>
      </c>
      <c r="AM66" s="41">
        <f t="shared" si="6"/>
        <v>0</v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Сословия в XIX веке</v>
      </c>
      <c r="F67" s="69" t="str">
        <f>IF(Списки!$I$12="","",Списки!$I$12)</f>
        <v>Культура России XIX века</v>
      </c>
      <c r="G67" s="69" t="str">
        <f>IF(Списки!$I$13="","",Списки!$I$13)</f>
        <v>Культура России XIX века</v>
      </c>
      <c r="H67" s="69" t="str">
        <f>IF(Списки!$I$14="","",Списки!$I$14)</f>
        <v>Реформы XIX века</v>
      </c>
      <c r="I67" s="69" t="str">
        <f>IF(Списки!$I$15="","",Списки!$I$15)</f>
        <v>Народные объединения и движения в XIX веке</v>
      </c>
      <c r="J67" s="69" t="str">
        <f>IF(Списки!$I$16="","",Списки!$I$16)</f>
        <v>Народные объединения и движения в XIX веке</v>
      </c>
      <c r="K67" s="69" t="str">
        <f>IF(Списки!$I$17="","",Списки!$I$17)</f>
        <v>Экономическое развитие России в XIX веке</v>
      </c>
      <c r="L67" s="69" t="str">
        <f>IF(Списки!$I$18="","",Списки!$I$18)</f>
        <v>Внешняя политика России XIX века</v>
      </c>
      <c r="M67" s="69" t="str">
        <f>IF(Списки!$I$19="","",Списки!$I$19)</f>
        <v>Народные объединения и движения в XIX веке</v>
      </c>
      <c r="N67" s="69" t="str">
        <f>IF(Списки!$I$20="","",Списки!$I$20)</f>
        <v>Реформы XIX века</v>
      </c>
      <c r="O67" s="69" t="str">
        <f>IF(Списки!$I$21="","",Списки!$I$21)</f>
        <v>Реформы XIX века</v>
      </c>
      <c r="P67" s="69" t="str">
        <f>IF(Списки!$I$22="","",Списки!$I$22)</f>
        <v>Внешняя политика России XIX века</v>
      </c>
      <c r="Q67" s="69" t="str">
        <f>IF(Списки!$I$23="","",Списки!$I$23)</f>
        <v>Экономическое развитие России на рубеже XIX - XX веков</v>
      </c>
      <c r="R67" s="69" t="str">
        <f>IF(Списки!$I$24="","",Списки!$I$24)</f>
        <v>Экономическое развитие России на рубеже XIX - XX веков</v>
      </c>
      <c r="S67" s="69" t="str">
        <f>IF(Списки!$I$25="","",Списки!$I$25)</f>
        <v>Реформы на рубеже XIX - ХХ веков</v>
      </c>
      <c r="T67" s="69" t="str">
        <f>IF(Списки!$I$26="","",Списки!$I$26)</f>
        <v>Внешняя политика России на рубеже XIX - ХХ веков</v>
      </c>
      <c r="U67" s="69" t="str">
        <f>IF(Списки!$I$27="","",Списки!$I$27)</f>
        <v>Первая российская революция 1905-1907 гг.</v>
      </c>
      <c r="V67" s="69" t="str">
        <f>IF(Списки!$I$28="","",Списки!$I$28)</f>
        <v>Первая мировая война 1914-1918 гг.</v>
      </c>
      <c r="W67" s="69" t="str">
        <f>IF(Списки!$I$29="","",Списки!$I$29)</f>
        <v>Февральская революция 1917 года</v>
      </c>
      <c r="X67" s="69" t="str">
        <f>IF(Списки!$I$30="","",Списки!$I$30)</f>
        <v>Внутренняя и внешняя политика СССР</v>
      </c>
      <c r="Y67" s="69" t="str">
        <f>IF(Списки!$I$31="","",Списки!$I$31)</f>
        <v>Внутренняя и внешняя политика СССР</v>
      </c>
      <c r="Z67" s="69" t="str">
        <f>IF(Списки!$I$32="","",Списки!$I$32)</f>
        <v>Внутренняя и внешняя политика СССР</v>
      </c>
      <c r="AA67" s="69" t="str">
        <f>IF(Списки!$I$33="","",Списки!$I$33)</f>
        <v>Вторая мировая война 1939-1945 гг.</v>
      </c>
      <c r="AB67" s="69" t="str">
        <f>IF(Списки!$I$34="","",Списки!$I$34)</f>
        <v>Великая Отечественная война 1941-1945 гг.</v>
      </c>
      <c r="AC67" s="69" t="str">
        <f>IF(Списки!$I$35="","",Списки!$I$35)</f>
        <v>Вторая мировая война 1939-1945 гг.</v>
      </c>
      <c r="AD67" s="69" t="str">
        <f>IF(Списки!$I$36="","",Списки!$I$36)</f>
        <v>Великая Отечественная война 1941-1945 гг.</v>
      </c>
      <c r="AE67" s="69" t="str">
        <f>IF(Списки!$I$37="","",Списки!$I$37)</f>
        <v>Великая Отечественная война 1941-1945 гг.</v>
      </c>
      <c r="AF67" s="69" t="str">
        <f>IF(Списки!$I$38="","",Списки!$I$38)</f>
        <v>Великая Отечественная война 1941-1945 гг.</v>
      </c>
      <c r="AG67" s="69" t="str">
        <f>IF(Списки!$I$39="","",Списки!$I$39)</f>
        <v>Великая Отечественная война 1941-1945 гг.</v>
      </c>
      <c r="AH67" s="69" t="str">
        <f>IF(Списки!$I$40="","",Списки!$I$40)</f>
        <v>Великая Отечественная война 1941-1945 гг.</v>
      </c>
      <c r="AI67" s="69" t="str">
        <f>IF(Списки!$I$41="","",Списки!$I$41)</f>
        <v>Великая Отечественная война 1941-1945 гг.</v>
      </c>
      <c r="AJ67" s="69" t="str">
        <f>IF(Списки!$I$42="","",Списки!$I$42)</f>
        <v>Внутренняя и внешняя политика СССР</v>
      </c>
      <c r="AK67" s="69" t="str">
        <f>IF(Списки!$I$43="","",Списки!$I$43)</f>
        <v>Внутренняя и внешняя политика СССР</v>
      </c>
      <c r="AL67" s="69" t="str">
        <f>IF(Списки!$I$44="","",Списки!$I$44)</f>
        <v>Экономика России в 1990-е годы</v>
      </c>
      <c r="AM67" s="69" t="str">
        <f>IF(Списки!$I$45="","",Списки!$I$45)</f>
        <v>Социально-экономическое развитие России в начале XXI века</v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43" priority="11" operator="equal">
      <formula>5</formula>
    </cfRule>
    <cfRule type="cellIs" dxfId="42" priority="12" operator="equal">
      <formula>4</formula>
    </cfRule>
    <cfRule type="cellIs" dxfId="41" priority="13" operator="equal">
      <formula>3</formula>
    </cfRule>
    <cfRule type="cellIs" dxfId="40" priority="14" operator="equal">
      <formula>2</formula>
    </cfRule>
  </conditionalFormatting>
  <conditionalFormatting sqref="E66:AR6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9">
      <dataBar>
        <cfvo type="min"/>
        <cfvo type="max"/>
        <color rgb="FF008AEF"/>
      </dataBar>
    </cfRule>
  </conditionalFormatting>
  <conditionalFormatting sqref="E5:E45">
    <cfRule type="expression" dxfId="39" priority="7">
      <formula>$E$5=""</formula>
    </cfRule>
  </conditionalFormatting>
  <conditionalFormatting sqref="F5:F45">
    <cfRule type="expression" dxfId="38" priority="6">
      <formula>$F$5=""</formula>
    </cfRule>
  </conditionalFormatting>
  <conditionalFormatting sqref="G5:G45">
    <cfRule type="expression" dxfId="37" priority="5">
      <formula>$G$5=""</formula>
    </cfRule>
  </conditionalFormatting>
  <conditionalFormatting sqref="H5:AR5 H7:AR45 H6:M6 O6:AR6">
    <cfRule type="expression" dxfId="36" priority="4">
      <formula>H$5=""</formula>
    </cfRule>
  </conditionalFormatting>
  <conditionalFormatting sqref="C66:AR66">
    <cfRule type="containsBlanks" dxfId="35" priority="3">
      <formula>LEN(TRIM(C66))=0</formula>
    </cfRule>
  </conditionalFormatting>
  <conditionalFormatting sqref="C67:AR86">
    <cfRule type="containsBlanks" dxfId="34" priority="2">
      <formula>LEN(TRIM(C67))=0</formula>
    </cfRule>
  </conditionalFormatting>
  <conditionalFormatting sqref="N6">
    <cfRule type="expression" dxfId="1" priority="1">
      <formula>$G$5=""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topLeftCell="A4" zoomScale="85" zoomScaleNormal="85" workbookViewId="0">
      <selection sqref="A1:P19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Итоговый тест по истории России XIX - начала XXI века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45432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1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9</v>
      </c>
      <c r="H5" s="97"/>
      <c r="I5" s="102" t="s">
        <v>52</v>
      </c>
      <c r="J5" s="103"/>
      <c r="K5" s="103"/>
      <c r="L5" s="104"/>
      <c r="M5" s="84">
        <f>(E8*1+E9*0.64+E10*0.32+E11*0.16)/G6</f>
        <v>0.32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1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12</v>
      </c>
      <c r="AE7" s="77" t="s">
        <v>27</v>
      </c>
      <c r="AF7" s="77"/>
      <c r="AG7" s="77">
        <f>COUNTIF(Таблица!M6:M65,1)</f>
        <v>1</v>
      </c>
      <c r="AH7" s="77"/>
      <c r="AI7" s="77" t="s">
        <v>27</v>
      </c>
      <c r="AJ7" s="77"/>
      <c r="AK7" s="77">
        <f>COUNTIF(Таблица!S6:S65,1)</f>
        <v>1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13</v>
      </c>
      <c r="N8" s="88"/>
      <c r="O8" s="26" t="s">
        <v>81</v>
      </c>
      <c r="P8" s="24">
        <f>'1'!I6</f>
        <v>22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0</v>
      </c>
      <c r="F9" s="81"/>
      <c r="G9" s="86">
        <f>E9/$G$6</f>
        <v>0</v>
      </c>
      <c r="H9" s="86"/>
      <c r="I9" s="77" t="s">
        <v>23</v>
      </c>
      <c r="J9" s="77"/>
      <c r="K9" s="77"/>
      <c r="L9" s="77"/>
      <c r="M9" s="87">
        <f>'1'!G7</f>
        <v>23</v>
      </c>
      <c r="N9" s="88"/>
      <c r="O9" s="26" t="s">
        <v>81</v>
      </c>
      <c r="P9" s="24">
        <f>'1'!I7</f>
        <v>30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1</v>
      </c>
      <c r="F10" s="81"/>
      <c r="G10" s="86">
        <f>E10/$G$6</f>
        <v>1</v>
      </c>
      <c r="H10" s="86"/>
      <c r="I10" s="77" t="s">
        <v>20</v>
      </c>
      <c r="J10" s="77"/>
      <c r="K10" s="77"/>
      <c r="L10" s="77"/>
      <c r="M10" s="87">
        <f>'1'!G8</f>
        <v>31</v>
      </c>
      <c r="N10" s="88"/>
      <c r="O10" s="26" t="s">
        <v>81</v>
      </c>
      <c r="P10" s="24">
        <f>'1'!I8</f>
        <v>39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1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1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4;6;7;9;10;14;15;17;19;20;23;26;27;29;30;31;35;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1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1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1;2;3;5;8;11;12;13;16;18;21;22;24;25;28;32;33;34;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1</v>
      </c>
      <c r="AH20" s="77"/>
      <c r="AI20" s="77" t="s">
        <v>26</v>
      </c>
      <c r="AJ20" s="77"/>
      <c r="AK20" s="77">
        <f>COUNTIF(Таблица!$AK$6:$AK$65,0)</f>
        <v>1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2024-05-20T09:47:47Z</cp:lastPrinted>
  <dcterms:created xsi:type="dcterms:W3CDTF">2016-01-19T09:37:14Z</dcterms:created>
  <dcterms:modified xsi:type="dcterms:W3CDTF">2024-05-20T09:47:54Z</dcterms:modified>
</cp:coreProperties>
</file>