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6" i="10" l="1"/>
  <c r="D7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<sst xmlns="http://schemas.openxmlformats.org/spreadsheetml/2006/main" count="160" uniqueCount="110">
  <si>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</si>
  <si>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</si>
  <si>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</si>
  <si>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</si>
  <si>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</si>
  <si>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</si>
  <si>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</si>
  <si>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</si>
  <si>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</si>
  <si>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</si>
  <si>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</si>
  <si>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</si>
  <si>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</si>
  <si>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</si>
  <si>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</si>
  <si>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</si>
  <si>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</si>
  <si>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</si>
  <si>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</si>
  <si>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</si>
  <si>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</si>
  <si>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</si>
  <si>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</si>
  <si>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</si>
  <si>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</si>
  <si>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</si>
  <si>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</si>
  <si>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</si>
  <si>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</si>
  <si>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</si>
  <si>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</si>
  <si>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</si>
  <si>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</si>
  <si>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</si>
  <si>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</si>
  <si>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</si>
  <si>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</si>
  <si>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</si>
  <si>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</si>
  <si>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</si>
  <si>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</si>
  <si>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</si>
  <si>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</si>
  <si>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</si>
  <si>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</si>
  <si>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</si>
  <si>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</si>
  <si>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</si>
  <si>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</si>
  <si>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</si>
  <si>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</si>
  <si>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</si>
  <si>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</si>
  <si>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</si>
  <si>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</si>
  <si>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</si>
  <si>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</si>
  <si>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</si>
  <si>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</si>
  <si>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</si>
  <si>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</si>
  <si>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</si>
  <si>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</si>
  <si>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</si>
  <si>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</si>
  <si>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</si>
  <si>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</si>
  <si>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</si>
  <si>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</si>
  <si>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</si>
  <si>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</si>
  <si>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</si>
  <si>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</si>
  <si>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</si>
  <si>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</si>
  <si>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</si>
  <si>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</si>
  <si>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</si>
  <si>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</si>
  <si>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</si>
  <si>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</si>
  <si>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</si>
  <si>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</si>
  <si>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</si>
  <si>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</si>
  <si>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</si>
  <si>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</si>
  <si>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</si>
  <si>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</si>
  <si>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</si>
  <si>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</si>
  <si>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</si>
  <si>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</si>
  <si>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</si>
  <si>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</si>
  <si>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Гольдштейн Андрей</t>
  </si>
  <si>
    <t>Пашнин Данил</t>
  </si>
  <si>
    <t>Контрольная работа</t>
  </si>
  <si>
    <t>Социальная сфера. Экономика</t>
  </si>
  <si>
    <t>Социальная структура общества</t>
  </si>
  <si>
    <t>Социальная сфера (задание на анализ двух суждений)</t>
  </si>
  <si>
    <t>Экономика, ее роль в жизни общества</t>
  </si>
  <si>
    <t>Экономика (задание на анализ двух суждений)</t>
  </si>
  <si>
    <t>Производство, производительность труда</t>
  </si>
  <si>
    <t>Предпринимательство</t>
  </si>
  <si>
    <t>Основные понятия социальной и экономической сферы общественной жизни</t>
  </si>
  <si>
    <t>Анализ результатов социологического опроса</t>
  </si>
  <si>
    <t>Определение терминов и понятий, соответствующих предлагаемому контексту</t>
  </si>
  <si>
    <t>Основные тенденции безработицы, межнациональных отношений</t>
  </si>
  <si>
    <t>Применять социально-экономические и гуманитарные знания в процессе решения познавательных задач по актуальным социальным проблемам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</si>
</sst>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 hidden="1"/>
    </xf>
  </cellXfs>
  <cellStyles count="2">
    <cellStyle name="Обычный" xfId="0" builtinId="0"/>
    <cellStyle name="Процентный" xfId="1" builtinId="5"/>
  </cellStyles>
  <dxfs count="62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topLeftCell="A7" zoomScale="85" zoomScaleNormal="85" workbookViewId="0">
      <selection activeCell="F11" sqref="F11:H30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95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96</v>
      </c>
      <c r="C3" s="10">
        <v>2</v>
      </c>
      <c r="D3" s="57" t="s">
        <v>56</v>
      </c>
      <c r="E3" s="57"/>
      <c r="F3" s="57"/>
      <c r="G3" s="60">
        <v>8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45419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98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20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97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120" t="s">
        <v>100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101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102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104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2</v>
      </c>
      <c r="G19" s="53"/>
      <c r="H19" s="53"/>
      <c r="I19" s="43" t="s">
        <v>99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2</v>
      </c>
      <c r="G20" s="53"/>
      <c r="H20" s="53"/>
      <c r="I20" s="43" t="s">
        <v>103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105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1</v>
      </c>
      <c r="G22" s="53"/>
      <c r="H22" s="53"/>
      <c r="I22" s="43" t="s">
        <v>105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1</v>
      </c>
      <c r="G23" s="53"/>
      <c r="H23" s="53"/>
      <c r="I23" s="43" t="s">
        <v>105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2</v>
      </c>
      <c r="G24" s="53"/>
      <c r="H24" s="53"/>
      <c r="I24" s="43" t="s">
        <v>105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>
        <f t="shared" si="1"/>
        <v>15</v>
      </c>
      <c r="E25" s="52"/>
      <c r="F25" s="53">
        <v>2</v>
      </c>
      <c r="G25" s="53"/>
      <c r="H25" s="53"/>
      <c r="I25" s="43" t="s">
        <v>105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>
        <f t="shared" si="1"/>
        <v>16</v>
      </c>
      <c r="E26" s="52"/>
      <c r="F26" s="53">
        <v>2</v>
      </c>
      <c r="G26" s="53"/>
      <c r="H26" s="53"/>
      <c r="I26" s="43" t="s">
        <v>106</v>
      </c>
      <c r="J26" s="21"/>
      <c r="K26" s="21"/>
      <c r="L26" s="21"/>
      <c r="M26" s="21"/>
      <c r="N26" s="21"/>
      <c r="O26" s="21"/>
      <c r="P26" s="1">
        <v>26</v>
      </c>
    </row>
    <row r="27" spans="4:16" ht="30" x14ac:dyDescent="0.25">
      <c r="D27" s="52">
        <f t="shared" si="1"/>
        <v>17</v>
      </c>
      <c r="E27" s="52"/>
      <c r="F27" s="53">
        <v>2</v>
      </c>
      <c r="G27" s="53"/>
      <c r="H27" s="53"/>
      <c r="I27" s="120" t="s">
        <v>107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>
        <f t="shared" si="1"/>
        <v>18</v>
      </c>
      <c r="E28" s="52"/>
      <c r="F28" s="53">
        <v>2</v>
      </c>
      <c r="G28" s="53"/>
      <c r="H28" s="53"/>
      <c r="I28" s="43" t="s">
        <v>108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>
        <f t="shared" si="1"/>
        <v>19</v>
      </c>
      <c r="E29" s="52"/>
      <c r="F29" s="53">
        <v>2</v>
      </c>
      <c r="G29" s="53"/>
      <c r="H29" s="53"/>
      <c r="I29" s="43" t="s">
        <v>105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>
        <f t="shared" si="1"/>
        <v>20</v>
      </c>
      <c r="E30" s="52"/>
      <c r="F30" s="53">
        <v>3</v>
      </c>
      <c r="G30" s="53"/>
      <c r="H30" s="53"/>
      <c r="I30" s="43" t="s">
        <v>109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61" priority="3">
      <formula>LEN(TRIM(D11))=0</formula>
    </cfRule>
    <cfRule type="expression" dxfId="60" priority="4">
      <formula>"&lt;1"</formula>
    </cfRule>
  </conditionalFormatting>
  <conditionalFormatting sqref="D11:I50">
    <cfRule type="notContainsBlanks" dxfId="59" priority="2">
      <formula>LEN(TRIM(D11))&gt;0</formula>
    </cfRule>
  </conditionalFormatting>
  <conditionalFormatting sqref="F11:I50">
    <cfRule type="expression" dxfId="58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O13" sqref="O13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12</v>
      </c>
      <c r="H6" s="30" t="s">
        <v>79</v>
      </c>
      <c r="I6" s="34">
        <v>17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18</v>
      </c>
      <c r="H7" s="30" t="s">
        <v>79</v>
      </c>
      <c r="I7" s="34">
        <v>23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24</v>
      </c>
      <c r="H8" s="30" t="s">
        <v>79</v>
      </c>
      <c r="I8" s="34">
        <v>30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Обществознание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Социальная сфера. Экономика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45419</v>
      </c>
      <c r="C4" s="23" t="s">
        <v>56</v>
      </c>
      <c r="D4" s="35">
        <f>IF(Списки!G3="","",Списки!G3)</f>
        <v>8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4</v>
      </c>
      <c r="BH5" s="27">
        <f>IF(S66="","",IF(S66&gt;='1'!$I$1/2,1,IF(S66&gt;='1'!$I$1*0.2,2,IF(Таблица!S66&gt;0,3,IF(Таблица!S66=0,4,5)))))</f>
        <v>4</v>
      </c>
      <c r="BI5" s="27">
        <f>IF(T66="","",IF(T66&gt;='1'!$I$1/2,1,IF(T66&gt;='1'!$I$1*0.2,2,IF(Таблица!T66&gt;0,3,IF(Таблица!T66=0,4,5)))))</f>
        <v>4</v>
      </c>
      <c r="BJ5" s="27">
        <f>IF(U66="","",IF(U66&gt;='1'!$I$1/2,1,IF(U66&gt;='1'!$I$1*0.2,2,IF(Таблица!U66&gt;0,3,IF(Таблица!U66=0,4,5)))))</f>
        <v>4</v>
      </c>
      <c r="BK5" s="27">
        <f>IF(V66="","",IF(V66&gt;='1'!$I$1/2,1,IF(V66&gt;='1'!$I$1*0.2,2,IF(Таблица!V66&gt;0,3,IF(Таблица!V66=0,4,5)))))</f>
        <v>4</v>
      </c>
      <c r="BL5" s="27">
        <f>IF(W66="","",IF(W66&gt;='1'!$I$1/2,1,IF(W66&gt;='1'!$I$1*0.2,2,IF(Таблица!W66&gt;0,3,IF(Таблица!W66=0,4,5)))))</f>
        <v>1</v>
      </c>
      <c r="BM5" s="27">
        <f>IF(X66="","",IF(X66&gt;='1'!$I$1/2,1,IF(X66&gt;='1'!$I$1*0.2,2,IF(Таблица!X66&gt;0,3,IF(Таблица!X66=0,4,5)))))</f>
        <v>1</v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 Андрей</v>
      </c>
      <c r="B6" s="4"/>
      <c r="C6" s="20">
        <f>IF(COUNTBLANK(E6:AR6)=40,"",SUM(E6:AR6))</f>
        <v>19</v>
      </c>
      <c r="D6" s="20">
        <f>IF(COUNTBLANK(E6:AR6)=40,"",IF(C6&gt;='1'!$G$8,5,IF(C6&gt;='1'!$G$7,4,IF(C6&gt;='1'!$G$6,3,2))))</f>
        <v>4</v>
      </c>
      <c r="E6" s="7">
        <v>0</v>
      </c>
      <c r="F6" s="7">
        <v>1</v>
      </c>
      <c r="G6" s="7">
        <v>0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2</v>
      </c>
      <c r="O6" s="7">
        <v>1</v>
      </c>
      <c r="P6" s="7">
        <v>1</v>
      </c>
      <c r="Q6" s="7">
        <v>0</v>
      </c>
      <c r="R6" s="7">
        <v>2</v>
      </c>
      <c r="S6" s="7">
        <v>2</v>
      </c>
      <c r="T6" s="7">
        <v>1</v>
      </c>
      <c r="U6" s="7">
        <v>2</v>
      </c>
      <c r="V6" s="7">
        <v>1</v>
      </c>
      <c r="W6" s="7">
        <v>0</v>
      </c>
      <c r="X6" s="7">
        <v>0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19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2</v>
      </c>
      <c r="O7" s="7">
        <v>0</v>
      </c>
      <c r="P7" s="7">
        <v>0</v>
      </c>
      <c r="Q7" s="7">
        <v>1</v>
      </c>
      <c r="R7" s="7">
        <v>1</v>
      </c>
      <c r="S7" s="7">
        <v>2</v>
      </c>
      <c r="T7" s="7">
        <v>1</v>
      </c>
      <c r="U7" s="7">
        <v>2</v>
      </c>
      <c r="V7" s="7">
        <v>1</v>
      </c>
      <c r="W7" s="7">
        <v>0</v>
      </c>
      <c r="X7" s="7">
        <v>0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>11;</v>
      </c>
      <c r="BE12" s="9" t="str">
        <f t="shared" si="1"/>
        <v>12;</v>
      </c>
      <c r="BF12" s="9" t="str">
        <f t="shared" si="1"/>
        <v>13;</v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>19;</v>
      </c>
      <c r="BM12" s="9" t="str">
        <f t="shared" si="1"/>
        <v>20;</v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>4;</v>
      </c>
      <c r="AX15" s="9" t="str">
        <f t="shared" si="4"/>
        <v>5;</v>
      </c>
      <c r="AY15" s="9" t="str">
        <f t="shared" si="4"/>
        <v>6;</v>
      </c>
      <c r="AZ15" s="9" t="str">
        <f t="shared" si="4"/>
        <v>7;</v>
      </c>
      <c r="BA15" s="9" t="str">
        <f t="shared" si="4"/>
        <v>8;</v>
      </c>
      <c r="BB15" s="9" t="str">
        <f t="shared" si="4"/>
        <v>9;</v>
      </c>
      <c r="BC15" s="9" t="str">
        <f t="shared" si="4"/>
        <v>10;</v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>14;</v>
      </c>
      <c r="BH15" s="9" t="str">
        <f t="shared" si="4"/>
        <v>15;</v>
      </c>
      <c r="BI15" s="9" t="str">
        <f t="shared" si="4"/>
        <v>16;</v>
      </c>
      <c r="BJ15" s="9" t="str">
        <f t="shared" si="4"/>
        <v>17;</v>
      </c>
      <c r="BK15" s="9" t="str">
        <f t="shared" si="4"/>
        <v>18;</v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1;3;11;12;13;19;20;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2;4;5;6;7;8;9;10;14;15;16;17;18;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19</v>
      </c>
      <c r="D66" s="20">
        <f>IF(C66="","",IF(C66&gt;=31,5,IF(C66&gt;=20,4,IF(C66&gt;=10,3,2))))</f>
        <v>3</v>
      </c>
      <c r="E66" s="41">
        <f>IF(COUNTBLANK(E6:E45)=40,"",COUNTIF(E6:E45,0))</f>
        <v>1</v>
      </c>
      <c r="F66" s="41">
        <f>IF(COUNTBLANK(F6:F45)=40,"",COUNTIF(F6:F45,0))</f>
        <v>0</v>
      </c>
      <c r="G66" s="41">
        <f t="shared" ref="G66:AR66" si="6">IF(COUNTBLANK(G6:G45)=40,"",COUNTIF(G6:G45,0))</f>
        <v>1</v>
      </c>
      <c r="H66" s="41">
        <f t="shared" si="6"/>
        <v>0</v>
      </c>
      <c r="I66" s="41">
        <f t="shared" si="6"/>
        <v>0</v>
      </c>
      <c r="J66" s="41">
        <f t="shared" si="6"/>
        <v>0</v>
      </c>
      <c r="K66" s="41">
        <f t="shared" si="6"/>
        <v>0</v>
      </c>
      <c r="L66" s="41">
        <f t="shared" si="6"/>
        <v>0</v>
      </c>
      <c r="M66" s="41">
        <f t="shared" si="6"/>
        <v>0</v>
      </c>
      <c r="N66" s="41">
        <f t="shared" si="6"/>
        <v>0</v>
      </c>
      <c r="O66" s="41">
        <f t="shared" si="6"/>
        <v>1</v>
      </c>
      <c r="P66" s="41">
        <f t="shared" si="6"/>
        <v>1</v>
      </c>
      <c r="Q66" s="41">
        <f t="shared" si="6"/>
        <v>1</v>
      </c>
      <c r="R66" s="41">
        <f t="shared" si="6"/>
        <v>0</v>
      </c>
      <c r="S66" s="41">
        <f t="shared" si="6"/>
        <v>0</v>
      </c>
      <c r="T66" s="41">
        <f t="shared" si="6"/>
        <v>0</v>
      </c>
      <c r="U66" s="41">
        <f t="shared" si="6"/>
        <v>0</v>
      </c>
      <c r="V66" s="41">
        <f t="shared" si="6"/>
        <v>0</v>
      </c>
      <c r="W66" s="41">
        <f t="shared" si="6"/>
        <v>2</v>
      </c>
      <c r="X66" s="41">
        <f t="shared" si="6"/>
        <v>2</v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Социальная структура общества</v>
      </c>
      <c r="F67" s="69" t="str">
        <f>IF(Списки!$I$12="","",Списки!$I$12)</f>
        <v>Социальная структура общества</v>
      </c>
      <c r="G67" s="69" t="str">
        <f>IF(Списки!$I$13="","",Списки!$I$13)</f>
        <v>Социальная сфера (задание на анализ двух суждений)</v>
      </c>
      <c r="H67" s="69" t="str">
        <f>IF(Списки!$I$14="","",Списки!$I$14)</f>
        <v>Экономика, ее роль в жизни общества</v>
      </c>
      <c r="I67" s="69" t="str">
        <f>IF(Списки!$I$15="","",Списки!$I$15)</f>
        <v>Экономика (задание на анализ двух суждений)</v>
      </c>
      <c r="J67" s="69" t="str">
        <f>IF(Списки!$I$16="","",Списки!$I$16)</f>
        <v>Производство, производительность труда</v>
      </c>
      <c r="K67" s="69" t="str">
        <f>IF(Списки!$I$17="","",Списки!$I$17)</f>
        <v>Экономика (задание на анализ двух суждений)</v>
      </c>
      <c r="L67" s="69" t="str">
        <f>IF(Списки!$I$18="","",Списки!$I$18)</f>
        <v>Предпринимательство</v>
      </c>
      <c r="M67" s="69" t="str">
        <f>IF(Списки!$I$19="","",Списки!$I$19)</f>
        <v>Социальная структура общества</v>
      </c>
      <c r="N67" s="69" t="str">
        <f>IF(Списки!$I$20="","",Списки!$I$20)</f>
        <v>Производство, производительность труда</v>
      </c>
      <c r="O67" s="69" t="str">
        <f>IF(Списки!$I$21="","",Списки!$I$21)</f>
        <v>Основные понятия социальной и экономической сферы общественной жизни</v>
      </c>
      <c r="P67" s="69" t="str">
        <f>IF(Списки!$I$22="","",Списки!$I$22)</f>
        <v>Основные понятия социальной и экономической сферы общественной жизни</v>
      </c>
      <c r="Q67" s="69" t="str">
        <f>IF(Списки!$I$23="","",Списки!$I$23)</f>
        <v>Основные понятия социальной и экономической сферы общественной жизни</v>
      </c>
      <c r="R67" s="69" t="str">
        <f>IF(Списки!$I$24="","",Списки!$I$24)</f>
        <v>Основные понятия социальной и экономической сферы общественной жизни</v>
      </c>
      <c r="S67" s="69" t="str">
        <f>IF(Списки!$I$25="","",Списки!$I$25)</f>
        <v>Основные понятия социальной и экономической сферы общественной жизни</v>
      </c>
      <c r="T67" s="69" t="str">
        <f>IF(Списки!$I$26="","",Списки!$I$26)</f>
        <v>Анализ результатов социологического опроса</v>
      </c>
      <c r="U67" s="69" t="str">
        <f>IF(Списки!$I$27="","",Списки!$I$27)</f>
        <v>Определение терминов и понятий, соответствующих предлагаемому контексту</v>
      </c>
      <c r="V67" s="69" t="str">
        <f>IF(Списки!$I$28="","",Списки!$I$28)</f>
        <v>Основные тенденции безработицы, межнациональных отношений</v>
      </c>
      <c r="W67" s="69" t="str">
        <f>IF(Списки!$I$29="","",Списки!$I$29)</f>
        <v>Основные понятия социальной и экономической сферы общественной жизни</v>
      </c>
      <c r="X67" s="69" t="str">
        <f>IF(Списки!$I$30="","",Списки!$I$30)</f>
        <v>Применять социально-экономические и гуманитарные знания в процессе решения познавательных задач по актуальным социальным проблемам</v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2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57" priority="15" operator="equal">
      <formula>5</formula>
    </cfRule>
    <cfRule type="cellIs" dxfId="56" priority="16" operator="equal">
      <formula>4</formula>
    </cfRule>
    <cfRule type="cellIs" dxfId="55" priority="17" operator="equal">
      <formula>3</formula>
    </cfRule>
    <cfRule type="cellIs" dxfId="54" priority="18" operator="equal">
      <formula>2</formula>
    </cfRule>
  </conditionalFormatting>
  <conditionalFormatting sqref="E66:AR6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3">
      <dataBar>
        <cfvo type="min"/>
        <cfvo type="max"/>
        <color rgb="FF008AEF"/>
      </dataBar>
    </cfRule>
  </conditionalFormatting>
  <conditionalFormatting sqref="E5:E6 E8:E45 Q6 W6 Y6 AA6 AC6 G6:O6 S6:S7 U6:U7">
    <cfRule type="expression" dxfId="53" priority="11">
      <formula>$E$5=""</formula>
    </cfRule>
  </conditionalFormatting>
  <conditionalFormatting sqref="F5:F6 F8:F45 P6 T6 V6 X6 Z6 AB6">
    <cfRule type="expression" dxfId="52" priority="10">
      <formula>$F$5=""</formula>
    </cfRule>
  </conditionalFormatting>
  <conditionalFormatting sqref="G5 G8:G45">
    <cfRule type="expression" dxfId="51" priority="9">
      <formula>$G$5=""</formula>
    </cfRule>
  </conditionalFormatting>
  <conditionalFormatting sqref="H5:AR5 H8:AR45 AD6:AR7">
    <cfRule type="expression" dxfId="50" priority="8">
      <formula>H$5=""</formula>
    </cfRule>
  </conditionalFormatting>
  <conditionalFormatting sqref="C66:AR66">
    <cfRule type="containsBlanks" dxfId="49" priority="7">
      <formula>LEN(TRIM(C66))=0</formula>
    </cfRule>
  </conditionalFormatting>
  <conditionalFormatting sqref="C67:AR86">
    <cfRule type="containsBlanks" dxfId="48" priority="6">
      <formula>LEN(TRIM(C67))=0</formula>
    </cfRule>
  </conditionalFormatting>
  <conditionalFormatting sqref="E7:O7">
    <cfRule type="expression" dxfId="47" priority="5">
      <formula>$E$5=""</formula>
    </cfRule>
  </conditionalFormatting>
  <conditionalFormatting sqref="P7:R7 T7 V7:AC7">
    <cfRule type="expression" dxfId="46" priority="2">
      <formula>P$5=""</formula>
    </cfRule>
  </conditionalFormatting>
  <conditionalFormatting sqref="R6">
    <cfRule type="expression" dxfId="5" priority="1">
      <formula>$E$5=""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T9" sqref="T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Социальная сфера. Экономика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45419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2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8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11</v>
      </c>
      <c r="AE7" s="83" t="s">
        <v>27</v>
      </c>
      <c r="AF7" s="83"/>
      <c r="AG7" s="83">
        <f>COUNTIF(Таблица!M6:M65,1)</f>
        <v>2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12</v>
      </c>
      <c r="N8" s="102"/>
      <c r="O8" s="26" t="s">
        <v>81</v>
      </c>
      <c r="P8" s="24">
        <f>'1'!I6</f>
        <v>17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2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2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18</v>
      </c>
      <c r="N9" s="102"/>
      <c r="O9" s="26" t="s">
        <v>81</v>
      </c>
      <c r="P9" s="24">
        <f>'1'!I7</f>
        <v>23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24</v>
      </c>
      <c r="N10" s="102"/>
      <c r="O10" s="26" t="s">
        <v>81</v>
      </c>
      <c r="P10" s="24">
        <f>'1'!I8</f>
        <v>30</v>
      </c>
      <c r="AE10" s="83" t="s">
        <v>26</v>
      </c>
      <c r="AF10" s="83"/>
      <c r="AG10" s="83">
        <f>COUNTIF(Таблица!W6:W65,0)</f>
        <v>2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2;4;5;6;7;8;9;10;14;15;16;17;18;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1;3;11;12;13;19;20;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2024-05-22T07:15:12Z</cp:lastPrinted>
  <dcterms:created xsi:type="dcterms:W3CDTF">2016-01-19T09:37:14Z</dcterms:created>
  <dcterms:modified xsi:type="dcterms:W3CDTF">2024-05-22T07:15:35Z</dcterms:modified>
</cp:coreProperties>
</file>