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9" i="10" l="1"/>
  <c r="D7" i="10"/>
  <c r="D6" i="10"/>
  <c r="D10" i="10"/>
  <c r="D8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<sst xmlns="http://schemas.openxmlformats.org/spreadsheetml/2006/main" count="162" uniqueCount="116">
  <si>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</si>
  <si>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</si>
  <si>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</si>
  <si>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</si>
  <si>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</si>
  <si>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</si>
  <si>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</si>
  <si>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</si>
  <si>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</si>
  <si>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</si>
  <si>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</si>
  <si>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</si>
  <si>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</si>
  <si>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</si>
  <si>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</si>
  <si>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</si>
  <si>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</si>
  <si>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</si>
  <si>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</si>
  <si>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</si>
  <si>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</si>
  <si>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</si>
  <si>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</si>
  <si>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</si>
  <si>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</si>
  <si>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</si>
  <si>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</si>
  <si>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</si>
  <si>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</si>
  <si>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</si>
  <si>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</si>
  <si>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</si>
  <si>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</si>
  <si>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</si>
  <si>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</si>
  <si>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</si>
  <si>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</si>
  <si>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</si>
  <si>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</si>
  <si>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</si>
  <si>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</si>
  <si>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</si>
  <si>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</si>
  <si>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</si>
  <si>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</si>
  <si>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</si>
  <si>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</si>
  <si>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</si>
  <si>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</si>
  <si>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</si>
  <si>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</si>
  <si>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</si>
  <si>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</si>
  <si>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</si>
  <si>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</si>
  <si>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</si>
  <si>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</si>
  <si>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</si>
  <si>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</si>
  <si>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</si>
  <si>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</si>
  <si>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</si>
  <si>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</si>
  <si>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</si>
  <si>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</si>
  <si>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</si>
  <si>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</si>
  <si>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</si>
  <si>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</si>
  <si>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</si>
  <si>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</si>
  <si>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</si>
  <si>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</si>
  <si>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</si>
  <si>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</si>
  <si>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</si>
  <si>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</si>
  <si>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</si>
  <si>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</si>
  <si>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</si>
  <si>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</si>
  <si>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</si>
  <si>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</si>
  <si>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</si>
  <si>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</si>
  <si>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</si>
  <si>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</si>
  <si>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</si>
  <si>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</si>
  <si>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</si>
  <si>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</si>
  <si>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</si>
  <si>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</si>
  <si>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</si>
  <si>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Обществознание</t>
  </si>
  <si>
    <t>Итоговая контрольная работа по обществознанию</t>
  </si>
  <si>
    <t>Контрольная работа</t>
  </si>
  <si>
    <t>Личность</t>
  </si>
  <si>
    <t>Развитие общества</t>
  </si>
  <si>
    <t>Глобализация</t>
  </si>
  <si>
    <t>Культура человека</t>
  </si>
  <si>
    <t>Социальный статус и социальная роль</t>
  </si>
  <si>
    <t>Нормы морали</t>
  </si>
  <si>
    <t>Социализация личности</t>
  </si>
  <si>
    <t>Отклоняющееся поведение</t>
  </si>
  <si>
    <t>Экономические системы</t>
  </si>
  <si>
    <t>Конкуренция</t>
  </si>
  <si>
    <t>Экономические блага</t>
  </si>
  <si>
    <t>Виды и формы бизнеса</t>
  </si>
  <si>
    <t>Роль государства в экономике</t>
  </si>
  <si>
    <t>Банковские услуги</t>
  </si>
  <si>
    <t>Безработица</t>
  </si>
  <si>
    <t>Нации и межнациональные отношения</t>
  </si>
  <si>
    <t>Исаев Максим</t>
  </si>
  <si>
    <t>Духовная сфера жизни общества</t>
  </si>
  <si>
    <t>Социальная мобильность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</si>
</sst>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O27" sqref="O27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113</v>
      </c>
      <c r="C2" s="10">
        <v>1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/>
      <c r="C3" s="10"/>
      <c r="D3" s="57" t="s">
        <v>56</v>
      </c>
      <c r="E3" s="57"/>
      <c r="F3" s="57"/>
      <c r="G3" s="60">
        <v>8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45051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95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23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96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97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98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100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101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102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103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104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1</v>
      </c>
      <c r="G19" s="53"/>
      <c r="H19" s="53"/>
      <c r="I19" s="43" t="s">
        <v>107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1</v>
      </c>
      <c r="G20" s="53"/>
      <c r="H20" s="53"/>
      <c r="I20" s="43" t="s">
        <v>105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1</v>
      </c>
      <c r="G21" s="53"/>
      <c r="H21" s="53"/>
      <c r="I21" s="43" t="s">
        <v>107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>
        <f t="shared" si="1"/>
        <v>12</v>
      </c>
      <c r="E22" s="52"/>
      <c r="F22" s="53">
        <v>1</v>
      </c>
      <c r="G22" s="53"/>
      <c r="H22" s="53"/>
      <c r="I22" s="43" t="s">
        <v>106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>
        <f t="shared" si="1"/>
        <v>13</v>
      </c>
      <c r="E23" s="52"/>
      <c r="F23" s="53">
        <v>1</v>
      </c>
      <c r="G23" s="53"/>
      <c r="H23" s="53"/>
      <c r="I23" s="43" t="s">
        <v>108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>
        <f t="shared" si="1"/>
        <v>14</v>
      </c>
      <c r="E24" s="52"/>
      <c r="F24" s="53">
        <v>1</v>
      </c>
      <c r="G24" s="53"/>
      <c r="H24" s="53"/>
      <c r="I24" s="43" t="s">
        <v>109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>
        <f t="shared" si="1"/>
        <v>15</v>
      </c>
      <c r="E25" s="52"/>
      <c r="F25" s="53">
        <v>1</v>
      </c>
      <c r="G25" s="53"/>
      <c r="H25" s="53"/>
      <c r="I25" s="43" t="s">
        <v>110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>
        <f t="shared" si="1"/>
        <v>16</v>
      </c>
      <c r="E26" s="52"/>
      <c r="F26" s="53">
        <v>1</v>
      </c>
      <c r="G26" s="53"/>
      <c r="H26" s="53"/>
      <c r="I26" s="43" t="s">
        <v>111</v>
      </c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>
        <f t="shared" si="1"/>
        <v>17</v>
      </c>
      <c r="E27" s="52"/>
      <c r="F27" s="53">
        <v>2</v>
      </c>
      <c r="G27" s="53"/>
      <c r="H27" s="53"/>
      <c r="I27" s="43" t="s">
        <v>106</v>
      </c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>
        <f t="shared" si="1"/>
        <v>18</v>
      </c>
      <c r="E28" s="52"/>
      <c r="F28" s="53">
        <v>2</v>
      </c>
      <c r="G28" s="53"/>
      <c r="H28" s="53"/>
      <c r="I28" s="43" t="s">
        <v>112</v>
      </c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>
        <f t="shared" si="1"/>
        <v>19</v>
      </c>
      <c r="E29" s="52"/>
      <c r="F29" s="53">
        <v>2</v>
      </c>
      <c r="G29" s="53"/>
      <c r="H29" s="53"/>
      <c r="I29" s="43" t="s">
        <v>102</v>
      </c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>
        <f t="shared" si="1"/>
        <v>20</v>
      </c>
      <c r="E30" s="52"/>
      <c r="F30" s="53">
        <v>3</v>
      </c>
      <c r="G30" s="53"/>
      <c r="H30" s="53"/>
      <c r="I30" s="43" t="s">
        <v>111</v>
      </c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>
        <f t="shared" si="1"/>
        <v>21</v>
      </c>
      <c r="E31" s="52"/>
      <c r="F31" s="53">
        <v>3</v>
      </c>
      <c r="G31" s="53"/>
      <c r="H31" s="53"/>
      <c r="I31" s="43" t="s">
        <v>114</v>
      </c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>
        <f t="shared" si="1"/>
        <v>22</v>
      </c>
      <c r="E32" s="52"/>
      <c r="F32" s="53">
        <v>3</v>
      </c>
      <c r="G32" s="53"/>
      <c r="H32" s="53"/>
      <c r="I32" s="43" t="s">
        <v>115</v>
      </c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>
        <f t="shared" si="1"/>
        <v>23</v>
      </c>
      <c r="E33" s="52"/>
      <c r="F33" s="53">
        <v>3</v>
      </c>
      <c r="G33" s="53"/>
      <c r="H33" s="53"/>
      <c r="I33" s="43" t="s">
        <v>112</v>
      </c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23" priority="3">
      <formula>LEN(TRIM(D11))=0</formula>
    </cfRule>
    <cfRule type="expression" dxfId="22" priority="4">
      <formula>"&lt;1"</formula>
    </cfRule>
  </conditionalFormatting>
  <conditionalFormatting sqref="D11:I50">
    <cfRule type="notContainsBlanks" dxfId="21" priority="2">
      <formula>LEN(TRIM(D11))&gt;0</formula>
    </cfRule>
  </conditionalFormatting>
  <conditionalFormatting sqref="F11:I50">
    <cfRule type="expression" dxfId="2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M13" sqref="M13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13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14</v>
      </c>
      <c r="H6" s="30" t="s">
        <v>79</v>
      </c>
      <c r="I6" s="34">
        <v>20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21</v>
      </c>
      <c r="H7" s="30" t="s">
        <v>79</v>
      </c>
      <c r="I7" s="34">
        <v>28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29</v>
      </c>
      <c r="H8" s="30" t="s">
        <v>79</v>
      </c>
      <c r="I8" s="34">
        <v>34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AD11" sqref="AD11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Обществознание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обществознанию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45051</v>
      </c>
      <c r="C4" s="23" t="s">
        <v>56</v>
      </c>
      <c r="D4" s="35">
        <f>IF(Списки!G3="","",Списки!G3)</f>
        <v>8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>
        <f>IF(Списки!$G$7="","",IF(Списки!AH1&lt;=Списки!$G$7,Списки!$D$11+Списки!AH1-1,""))</f>
        <v>19</v>
      </c>
      <c r="X5" s="44">
        <f>IF(Списки!$G$7="","",IF(Списки!AI1&lt;=Списки!$G$7,Списки!$D$11+Списки!AI1-1,""))</f>
        <v>20</v>
      </c>
      <c r="Y5" s="44">
        <f>IF(Списки!$G$7="","",IF(Списки!AJ1&lt;=Списки!$G$7,Списки!$D$11+Списки!AJ1-1,""))</f>
        <v>21</v>
      </c>
      <c r="Z5" s="44">
        <f>IF(Списки!$G$7="","",IF(Списки!AK1&lt;=Списки!$G$7,Списки!$D$11+Списки!AK1-1,""))</f>
        <v>22</v>
      </c>
      <c r="AA5" s="44">
        <f>IF(Списки!$G$7="","",IF(Списки!AL1&lt;=Списки!$G$7,Списки!$D$11+Списки!AL1-1,""))</f>
        <v>23</v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1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1</v>
      </c>
      <c r="BE5" s="27">
        <f>IF(P66="","",IF(P66&gt;='1'!$I$1/2,1,IF(P66&gt;='1'!$I$1*0.2,2,IF(Таблица!P66&gt;0,3,IF(Таблица!P66=0,4,5)))))</f>
        <v>1</v>
      </c>
      <c r="BF5" s="27">
        <f>IF(Q66="","",IF(Q66&gt;='1'!$I$1/2,1,IF(Q66&gt;='1'!$I$1*0.2,2,IF(Таблица!Q66&gt;0,3,IF(Таблица!Q66=0,4,5)))))</f>
        <v>1</v>
      </c>
      <c r="BG5" s="27">
        <f>IF(R66="","",IF(R66&gt;='1'!$I$1/2,1,IF(R66&gt;='1'!$I$1*0.2,2,IF(Таблица!R66&gt;0,3,IF(Таблица!R66=0,4,5)))))</f>
        <v>1</v>
      </c>
      <c r="BH5" s="27">
        <f>IF(S66="","",IF(S66&gt;='1'!$I$1/2,1,IF(S66&gt;='1'!$I$1*0.2,2,IF(Таблица!S66&gt;0,3,IF(Таблица!S66=0,4,5)))))</f>
        <v>1</v>
      </c>
      <c r="BI5" s="27">
        <f>IF(T66="","",IF(T66&gt;='1'!$I$1/2,1,IF(T66&gt;='1'!$I$1*0.2,2,IF(Таблица!T66&gt;0,3,IF(Таблица!T66=0,4,5)))))</f>
        <v>4</v>
      </c>
      <c r="BJ5" s="27">
        <f>IF(U66="","",IF(U66&gt;='1'!$I$1/2,1,IF(U66&gt;='1'!$I$1*0.2,2,IF(Таблица!U66&gt;0,3,IF(Таблица!U66=0,4,5)))))</f>
        <v>1</v>
      </c>
      <c r="BK5" s="27">
        <f>IF(V66="","",IF(V66&gt;='1'!$I$1/2,1,IF(V66&gt;='1'!$I$1*0.2,2,IF(Таблица!V66&gt;0,3,IF(Таблица!V66=0,4,5)))))</f>
        <v>4</v>
      </c>
      <c r="BL5" s="27">
        <f>IF(W66="","",IF(W66&gt;='1'!$I$1/2,1,IF(W66&gt;='1'!$I$1*0.2,2,IF(Таблица!W66&gt;0,3,IF(Таблица!W66=0,4,5)))))</f>
        <v>4</v>
      </c>
      <c r="BM5" s="27">
        <f>IF(X66="","",IF(X66&gt;='1'!$I$1/2,1,IF(X66&gt;='1'!$I$1*0.2,2,IF(Таблица!X66&gt;0,3,IF(Таблица!X66=0,4,5)))))</f>
        <v>4</v>
      </c>
      <c r="BN5" s="27">
        <f>IF(Y66="","",IF(Y66&gt;='1'!$I$1/2,1,IF(Y66&gt;='1'!$I$1*0.2,2,IF(Таблица!Y66&gt;0,3,IF(Таблица!Y66=0,4,5)))))</f>
        <v>4</v>
      </c>
      <c r="BO5" s="27">
        <f>IF(Z66="","",IF(Z66&gt;='1'!$I$1/2,1,IF(Z66&gt;='1'!$I$1*0.2,2,IF(Таблица!Z66&gt;0,3,IF(Таблица!Z66=0,4,5)))))</f>
        <v>4</v>
      </c>
      <c r="BP5" s="27">
        <f>IF(AA66="","",IF(AA66&gt;='1'!$I$1/2,1,IF(AA66&gt;='1'!$I$1*0.2,2,IF(Таблица!AA66&gt;0,3,IF(Таблица!AA66=0,4,5)))))</f>
        <v>4</v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Исаев Максим</v>
      </c>
      <c r="B6" s="4"/>
      <c r="C6" s="20">
        <f>IF(COUNTBLANK(E6:AR6)=40,"",SUM(E6:AR6))</f>
        <v>16</v>
      </c>
      <c r="D6" s="20">
        <f>IF(COUNTBLANK(E6:AR6)=40,"",IF(C6&gt;='1'!$G$8,5,IF(C6&gt;='1'!$G$7,4,IF(C6&gt;='1'!$G$6,3,2))))</f>
        <v>3</v>
      </c>
      <c r="E6" s="7">
        <v>1</v>
      </c>
      <c r="F6" s="7">
        <v>0</v>
      </c>
      <c r="G6" s="7">
        <v>0</v>
      </c>
      <c r="H6" s="7">
        <v>1</v>
      </c>
      <c r="I6" s="7">
        <v>0</v>
      </c>
      <c r="J6" s="7">
        <v>0</v>
      </c>
      <c r="K6" s="7">
        <v>0</v>
      </c>
      <c r="L6" s="7">
        <v>0</v>
      </c>
      <c r="M6" s="7">
        <v>1</v>
      </c>
      <c r="N6" s="7">
        <v>1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1</v>
      </c>
      <c r="U6" s="7">
        <v>0</v>
      </c>
      <c r="V6" s="7">
        <v>1</v>
      </c>
      <c r="W6" s="7">
        <v>1</v>
      </c>
      <c r="X6" s="7">
        <v>1</v>
      </c>
      <c r="Y6" s="7">
        <v>3</v>
      </c>
      <c r="Z6" s="7">
        <v>3</v>
      </c>
      <c r="AA6" s="7">
        <v>2</v>
      </c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>2;</v>
      </c>
      <c r="AV12" s="9" t="str">
        <f t="shared" si="1"/>
        <v>3;</v>
      </c>
      <c r="AW12" s="9" t="str">
        <f t="shared" si="1"/>
        <v/>
      </c>
      <c r="AX12" s="9" t="str">
        <f t="shared" si="1"/>
        <v>5;</v>
      </c>
      <c r="AY12" s="9" t="str">
        <f t="shared" si="1"/>
        <v>6;</v>
      </c>
      <c r="AZ12" s="9" t="str">
        <f t="shared" si="1"/>
        <v>7;</v>
      </c>
      <c r="BA12" s="9" t="str">
        <f t="shared" si="1"/>
        <v>8;</v>
      </c>
      <c r="BB12" s="9" t="str">
        <f t="shared" si="1"/>
        <v/>
      </c>
      <c r="BC12" s="9" t="str">
        <f t="shared" si="1"/>
        <v/>
      </c>
      <c r="BD12" s="9" t="str">
        <f t="shared" si="1"/>
        <v>11;</v>
      </c>
      <c r="BE12" s="9" t="str">
        <f t="shared" si="1"/>
        <v>12;</v>
      </c>
      <c r="BF12" s="9" t="str">
        <f t="shared" si="1"/>
        <v>13;</v>
      </c>
      <c r="BG12" s="9" t="str">
        <f t="shared" si="1"/>
        <v>14;</v>
      </c>
      <c r="BH12" s="9" t="str">
        <f t="shared" si="1"/>
        <v>15;</v>
      </c>
      <c r="BI12" s="9" t="str">
        <f t="shared" si="1"/>
        <v/>
      </c>
      <c r="BJ12" s="9" t="str">
        <f t="shared" si="1"/>
        <v>17;</v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>4;</v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>9;</v>
      </c>
      <c r="BC15" s="9" t="str">
        <f t="shared" si="4"/>
        <v>10;</v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>16;</v>
      </c>
      <c r="BJ15" s="9" t="str">
        <f t="shared" si="4"/>
        <v/>
      </c>
      <c r="BK15" s="9" t="str">
        <f t="shared" si="4"/>
        <v>18;</v>
      </c>
      <c r="BL15" s="9" t="str">
        <f t="shared" si="4"/>
        <v>19;</v>
      </c>
      <c r="BM15" s="9" t="str">
        <f t="shared" si="4"/>
        <v>20;</v>
      </c>
      <c r="BN15" s="9" t="str">
        <f t="shared" si="4"/>
        <v>21;</v>
      </c>
      <c r="BO15" s="9" t="str">
        <f t="shared" si="4"/>
        <v>22;</v>
      </c>
      <c r="BP15" s="9" t="str">
        <f t="shared" si="4"/>
        <v>23;</v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2;3;5;6;7;8;11;12;13;14;15;17;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1;4;9;10;16;18;19;20;21;22;23;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16</v>
      </c>
      <c r="D66" s="20">
        <f>IF(C66="","",IF(C66&gt;=31,5,IF(C66&gt;=20,4,IF(C66&gt;=10,3,2))))</f>
        <v>3</v>
      </c>
      <c r="E66" s="41">
        <f>IF(COUNTBLANK(E6:E45)=40,"",COUNTIF(E6:E45,0))</f>
        <v>0</v>
      </c>
      <c r="F66" s="41">
        <f>IF(COUNTBLANK(F6:F45)=40,"",COUNTIF(F6:F45,0))</f>
        <v>1</v>
      </c>
      <c r="G66" s="41">
        <f t="shared" ref="G66:AR66" si="6">IF(COUNTBLANK(G6:G45)=40,"",COUNTIF(G6:G45,0))</f>
        <v>1</v>
      </c>
      <c r="H66" s="41">
        <f t="shared" si="6"/>
        <v>0</v>
      </c>
      <c r="I66" s="41">
        <f t="shared" si="6"/>
        <v>1</v>
      </c>
      <c r="J66" s="41">
        <f t="shared" si="6"/>
        <v>1</v>
      </c>
      <c r="K66" s="41">
        <f t="shared" si="6"/>
        <v>1</v>
      </c>
      <c r="L66" s="41">
        <f t="shared" si="6"/>
        <v>1</v>
      </c>
      <c r="M66" s="41">
        <f t="shared" si="6"/>
        <v>0</v>
      </c>
      <c r="N66" s="41">
        <f t="shared" si="6"/>
        <v>0</v>
      </c>
      <c r="O66" s="41">
        <f t="shared" si="6"/>
        <v>1</v>
      </c>
      <c r="P66" s="41">
        <f t="shared" si="6"/>
        <v>1</v>
      </c>
      <c r="Q66" s="41">
        <f t="shared" si="6"/>
        <v>1</v>
      </c>
      <c r="R66" s="41">
        <f t="shared" si="6"/>
        <v>1</v>
      </c>
      <c r="S66" s="41">
        <f t="shared" si="6"/>
        <v>1</v>
      </c>
      <c r="T66" s="41">
        <f t="shared" si="6"/>
        <v>0</v>
      </c>
      <c r="U66" s="41">
        <f t="shared" si="6"/>
        <v>1</v>
      </c>
      <c r="V66" s="41">
        <f t="shared" si="6"/>
        <v>0</v>
      </c>
      <c r="W66" s="41">
        <f t="shared" si="6"/>
        <v>0</v>
      </c>
      <c r="X66" s="41">
        <f t="shared" si="6"/>
        <v>0</v>
      </c>
      <c r="Y66" s="41">
        <f t="shared" si="6"/>
        <v>0</v>
      </c>
      <c r="Z66" s="41">
        <f t="shared" si="6"/>
        <v>0</v>
      </c>
      <c r="AA66" s="41">
        <f t="shared" si="6"/>
        <v>0</v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Личность</v>
      </c>
      <c r="F67" s="69" t="str">
        <f>IF(Списки!$I$12="","",Списки!$I$12)</f>
        <v>Развитие общества</v>
      </c>
      <c r="G67" s="69" t="str">
        <f>IF(Списки!$I$13="","",Списки!$I$13)</f>
        <v>Глобализация</v>
      </c>
      <c r="H67" s="69" t="str">
        <f>IF(Списки!$I$14="","",Списки!$I$14)</f>
        <v>Культура человека</v>
      </c>
      <c r="I67" s="69" t="str">
        <f>IF(Списки!$I$15="","",Списки!$I$15)</f>
        <v>Социальный статус и социальная роль</v>
      </c>
      <c r="J67" s="69" t="str">
        <f>IF(Списки!$I$16="","",Списки!$I$16)</f>
        <v>Нормы морали</v>
      </c>
      <c r="K67" s="69" t="str">
        <f>IF(Списки!$I$17="","",Списки!$I$17)</f>
        <v>Социализация личности</v>
      </c>
      <c r="L67" s="69" t="str">
        <f>IF(Списки!$I$18="","",Списки!$I$18)</f>
        <v>Отклоняющееся поведение</v>
      </c>
      <c r="M67" s="69" t="str">
        <f>IF(Списки!$I$19="","",Списки!$I$19)</f>
        <v>Экономические блага</v>
      </c>
      <c r="N67" s="69" t="str">
        <f>IF(Списки!$I$20="","",Списки!$I$20)</f>
        <v>Экономические системы</v>
      </c>
      <c r="O67" s="69" t="str">
        <f>IF(Списки!$I$21="","",Списки!$I$21)</f>
        <v>Экономические блага</v>
      </c>
      <c r="P67" s="69" t="str">
        <f>IF(Списки!$I$22="","",Списки!$I$22)</f>
        <v>Конкуренция</v>
      </c>
      <c r="Q67" s="69" t="str">
        <f>IF(Списки!$I$23="","",Списки!$I$23)</f>
        <v>Виды и формы бизнеса</v>
      </c>
      <c r="R67" s="69" t="str">
        <f>IF(Списки!$I$24="","",Списки!$I$24)</f>
        <v>Роль государства в экономике</v>
      </c>
      <c r="S67" s="69" t="str">
        <f>IF(Списки!$I$25="","",Списки!$I$25)</f>
        <v>Банковские услуги</v>
      </c>
      <c r="T67" s="69" t="str">
        <f>IF(Списки!$I$26="","",Списки!$I$26)</f>
        <v>Безработица</v>
      </c>
      <c r="U67" s="69" t="str">
        <f>IF(Списки!$I$27="","",Списки!$I$27)</f>
        <v>Конкуренция</v>
      </c>
      <c r="V67" s="69" t="str">
        <f>IF(Списки!$I$28="","",Списки!$I$28)</f>
        <v>Нации и межнациональные отношения</v>
      </c>
      <c r="W67" s="69" t="str">
        <f>IF(Списки!$I$29="","",Списки!$I$29)</f>
        <v>Нормы морали</v>
      </c>
      <c r="X67" s="69" t="str">
        <f>IF(Списки!$I$30="","",Списки!$I$30)</f>
        <v>Безработица</v>
      </c>
      <c r="Y67" s="69" t="str">
        <f>IF(Списки!$I$31="","",Списки!$I$31)</f>
        <v>Духовная сфера жизни общества</v>
      </c>
      <c r="Z67" s="69" t="str">
        <f>IF(Списки!$I$32="","",Списки!$I$32)</f>
        <v>Социальная мобильность</v>
      </c>
      <c r="AA67" s="69" t="str">
        <f>IF(Списки!$I$33="","",Списки!$I$33)</f>
        <v>Нации и межнациональные отношения</v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0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19" priority="12" operator="equal">
      <formula>5</formula>
    </cfRule>
    <cfRule type="cellIs" dxfId="18" priority="13" operator="equal">
      <formula>4</formula>
    </cfRule>
    <cfRule type="cellIs" dxfId="17" priority="14" operator="equal">
      <formula>3</formula>
    </cfRule>
    <cfRule type="cellIs" dxfId="16" priority="15" operator="equal">
      <formula>2</formula>
    </cfRule>
  </conditionalFormatting>
  <conditionalFormatting sqref="E66:AR6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10">
      <dataBar>
        <cfvo type="min"/>
        <cfvo type="max"/>
        <color rgb="FF008AEF"/>
      </dataBar>
    </cfRule>
  </conditionalFormatting>
  <conditionalFormatting sqref="E5:E45">
    <cfRule type="expression" dxfId="15" priority="8">
      <formula>$E$5=""</formula>
    </cfRule>
  </conditionalFormatting>
  <conditionalFormatting sqref="F5:F45">
    <cfRule type="expression" dxfId="14" priority="7">
      <formula>$F$5=""</formula>
    </cfRule>
  </conditionalFormatting>
  <conditionalFormatting sqref="G5:G45">
    <cfRule type="expression" dxfId="13" priority="6">
      <formula>$G$5=""</formula>
    </cfRule>
  </conditionalFormatting>
  <conditionalFormatting sqref="H5:AR5 H7:AR45 H6:X6 AB6:AR6">
    <cfRule type="expression" dxfId="12" priority="5">
      <formula>H$5=""</formula>
    </cfRule>
  </conditionalFormatting>
  <conditionalFormatting sqref="C66:AR66">
    <cfRule type="containsBlanks" dxfId="11" priority="4">
      <formula>LEN(TRIM(C66))=0</formula>
    </cfRule>
  </conditionalFormatting>
  <conditionalFormatting sqref="C67:AR86">
    <cfRule type="containsBlanks" dxfId="10" priority="3">
      <formula>LEN(TRIM(C67))=0</formula>
    </cfRule>
  </conditionalFormatting>
  <conditionalFormatting sqref="Y6:Z6">
    <cfRule type="expression" dxfId="1" priority="2">
      <formula>Y$5=""</formula>
    </cfRule>
  </conditionalFormatting>
  <conditionalFormatting sqref="AA6">
    <cfRule type="expression" dxfId="0" priority="1">
      <formula>$G$5=""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обществознанию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1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45051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8</v>
      </c>
      <c r="H5" s="82"/>
      <c r="I5" s="89" t="s">
        <v>52</v>
      </c>
      <c r="J5" s="90"/>
      <c r="K5" s="90"/>
      <c r="L5" s="91"/>
      <c r="M5" s="92">
        <f>(E8*1+E9*0.64+E10*0.32+E11*0.16)/G6</f>
        <v>0.32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1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1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13</v>
      </c>
      <c r="AE7" s="83" t="s">
        <v>27</v>
      </c>
      <c r="AF7" s="83"/>
      <c r="AG7" s="83">
        <f>COUNTIF(Таблица!M6:M65,1)</f>
        <v>1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14</v>
      </c>
      <c r="N8" s="102"/>
      <c r="O8" s="26" t="s">
        <v>81</v>
      </c>
      <c r="P8" s="24">
        <f>'1'!I6</f>
        <v>20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0</v>
      </c>
      <c r="F9" s="84"/>
      <c r="G9" s="79">
        <f>E9/$G$6</f>
        <v>0</v>
      </c>
      <c r="H9" s="79"/>
      <c r="I9" s="83" t="s">
        <v>23</v>
      </c>
      <c r="J9" s="83"/>
      <c r="K9" s="83"/>
      <c r="L9" s="83"/>
      <c r="M9" s="101">
        <f>'1'!G7</f>
        <v>21</v>
      </c>
      <c r="N9" s="102"/>
      <c r="O9" s="26" t="s">
        <v>81</v>
      </c>
      <c r="P9" s="24">
        <f>'1'!I7</f>
        <v>28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1</v>
      </c>
      <c r="F10" s="84"/>
      <c r="G10" s="79">
        <f>E10/$G$6</f>
        <v>1</v>
      </c>
      <c r="H10" s="79"/>
      <c r="I10" s="83" t="s">
        <v>20</v>
      </c>
      <c r="J10" s="83"/>
      <c r="K10" s="83"/>
      <c r="L10" s="83"/>
      <c r="M10" s="101">
        <f>'1'!G8</f>
        <v>29</v>
      </c>
      <c r="N10" s="102"/>
      <c r="O10" s="26" t="s">
        <v>81</v>
      </c>
      <c r="P10" s="24">
        <f>'1'!I8</f>
        <v>34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1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1;4;9;10;16;18;19;20;21;22;23;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1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2;3;5;6;7;8;11;12;13;14;15;17;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2023-05-23T12:29:05Z</dcterms:modified>
</cp:coreProperties>
</file>