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D7" i="10" l="1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<sst xmlns="http://schemas.openxmlformats.org/spreadsheetml/2006/main" count="144" uniqueCount="103">
  <si>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</si>
  <si>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</si>
  <si>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</si>
  <si>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</si>
  <si>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</si>
  <si>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</si>
  <si>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</si>
  <si>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</si>
  <si>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</si>
  <si>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</si>
  <si>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</si>
  <si>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</si>
  <si>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</si>
  <si>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</si>
  <si>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</si>
  <si>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</si>
  <si>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</si>
  <si>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</si>
  <si>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</si>
  <si>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</si>
  <si>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</si>
  <si>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</si>
  <si>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</si>
  <si>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</si>
  <si>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</si>
  <si>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</si>
  <si>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</si>
  <si>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</si>
  <si>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</si>
  <si>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</si>
  <si>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</si>
  <si>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</si>
  <si>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</si>
  <si>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</si>
  <si>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</si>
  <si>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</si>
  <si>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</si>
  <si>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</si>
  <si>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</si>
  <si>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</si>
  <si>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</si>
  <si>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</si>
  <si>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</si>
  <si>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</si>
  <si>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</si>
  <si>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</si>
  <si>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</si>
  <si>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</si>
  <si>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</si>
  <si>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</si>
  <si>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</si>
  <si>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</si>
  <si>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</si>
  <si>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</si>
  <si>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</si>
  <si>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</si>
  <si>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</si>
  <si>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</si>
  <si>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</si>
  <si>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</si>
  <si>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</si>
  <si>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</si>
  <si>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</si>
  <si>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</si>
  <si>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</si>
  <si>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</si>
  <si>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</si>
  <si>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</si>
  <si>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</si>
  <si>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</si>
  <si>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</si>
  <si>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</si>
  <si>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</si>
  <si>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</si>
  <si>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</si>
  <si>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</si>
  <si>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</si>
  <si>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</si>
  <si>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</si>
  <si>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</si>
  <si>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</si>
  <si>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</si>
  <si>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</si>
  <si>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</si>
  <si>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</si>
  <si>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</si>
  <si>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</si>
  <si>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</si>
  <si>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</si>
  <si>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</si>
  <si>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</si>
  <si>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</si>
  <si>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</si>
  <si>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</si>
  <si>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Гольдштейн Андрей</t>
  </si>
  <si>
    <t>Пашнин Данил</t>
  </si>
  <si>
    <t>История России. Всеобщая история</t>
  </si>
  <si>
    <t>Контрольная работа по истории</t>
  </si>
  <si>
    <t>Контрольная работа</t>
  </si>
  <si>
    <t>Смысловое соответствие исторического сочинения эпохе</t>
  </si>
  <si>
    <t>Использование элементов из списка</t>
  </si>
  <si>
    <t>Отсутствие фактических ошибок</t>
  </si>
  <si>
    <t>Форма изложения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</si>
</sst>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F14" sqref="F14:H14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94</v>
      </c>
      <c r="C2" s="10">
        <v>1</v>
      </c>
      <c r="D2" s="52" t="s">
        <v>55</v>
      </c>
      <c r="E2" s="52"/>
      <c r="F2" s="52"/>
      <c r="G2" s="53" t="s">
        <v>96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 t="s">
        <v>95</v>
      </c>
      <c r="C3" s="10">
        <v>2</v>
      </c>
      <c r="D3" s="52" t="s">
        <v>56</v>
      </c>
      <c r="E3" s="52"/>
      <c r="F3" s="52"/>
      <c r="G3" s="53">
        <v>6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/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44687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97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4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98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1</v>
      </c>
      <c r="G11" s="58"/>
      <c r="H11" s="58"/>
      <c r="I11" s="43" t="s">
        <v>99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3</v>
      </c>
      <c r="G12" s="58"/>
      <c r="H12" s="58"/>
      <c r="I12" s="43" t="s">
        <v>100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2</v>
      </c>
      <c r="G13" s="58"/>
      <c r="H13" s="58"/>
      <c r="I13" s="43" t="s">
        <v>101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102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 t="str">
        <f t="shared" si="0"/>
        <v/>
      </c>
      <c r="E15" s="55"/>
      <c r="F15" s="58"/>
      <c r="G15" s="58"/>
      <c r="H15" s="58"/>
      <c r="I15" s="43"/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 t="str">
        <f t="shared" ref="D16:D41" si="1">IF($G$7="","",IF(P6&lt;=$G$7,$G$7-$G$7+P6,""))</f>
        <v/>
      </c>
      <c r="E16" s="55"/>
      <c r="F16" s="58"/>
      <c r="G16" s="58"/>
      <c r="H16" s="58"/>
      <c r="I16" s="43"/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 t="str">
        <f t="shared" si="1"/>
        <v/>
      </c>
      <c r="E17" s="55"/>
      <c r="F17" s="58"/>
      <c r="G17" s="58"/>
      <c r="H17" s="58"/>
      <c r="I17" s="43"/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 t="str">
        <f t="shared" si="1"/>
        <v/>
      </c>
      <c r="E18" s="55"/>
      <c r="F18" s="58"/>
      <c r="G18" s="58"/>
      <c r="H18" s="58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 t="str">
        <f t="shared" si="1"/>
        <v/>
      </c>
      <c r="E19" s="55"/>
      <c r="F19" s="58"/>
      <c r="G19" s="58"/>
      <c r="H19" s="58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 t="str">
        <f t="shared" si="1"/>
        <v/>
      </c>
      <c r="E20" s="55"/>
      <c r="F20" s="58"/>
      <c r="G20" s="58"/>
      <c r="H20" s="58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 t="str">
        <f t="shared" si="1"/>
        <v/>
      </c>
      <c r="E21" s="55"/>
      <c r="F21" s="58"/>
      <c r="G21" s="58"/>
      <c r="H21" s="58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 t="str">
        <f t="shared" si="1"/>
        <v/>
      </c>
      <c r="E22" s="55"/>
      <c r="F22" s="58"/>
      <c r="G22" s="58"/>
      <c r="H22" s="58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 t="str">
        <f t="shared" si="1"/>
        <v/>
      </c>
      <c r="E23" s="55"/>
      <c r="F23" s="58"/>
      <c r="G23" s="58"/>
      <c r="H23" s="58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 t="str">
        <f t="shared" si="1"/>
        <v/>
      </c>
      <c r="E24" s="55"/>
      <c r="F24" s="58"/>
      <c r="G24" s="58"/>
      <c r="H24" s="58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 t="str">
        <f t="shared" si="1"/>
        <v/>
      </c>
      <c r="E25" s="55"/>
      <c r="F25" s="58"/>
      <c r="G25" s="58"/>
      <c r="H25" s="58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 t="str">
        <f t="shared" si="1"/>
        <v/>
      </c>
      <c r="E26" s="55"/>
      <c r="F26" s="58"/>
      <c r="G26" s="58"/>
      <c r="H26" s="58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 t="str">
        <f t="shared" si="1"/>
        <v/>
      </c>
      <c r="E27" s="55"/>
      <c r="F27" s="58"/>
      <c r="G27" s="58"/>
      <c r="H27" s="58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 t="str">
        <f t="shared" si="1"/>
        <v/>
      </c>
      <c r="E28" s="55"/>
      <c r="F28" s="58"/>
      <c r="G28" s="58"/>
      <c r="H28" s="58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 t="str">
        <f t="shared" si="1"/>
        <v/>
      </c>
      <c r="E29" s="55"/>
      <c r="F29" s="58"/>
      <c r="G29" s="58"/>
      <c r="H29" s="58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2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2</v>
      </c>
      <c r="H6" s="30" t="s">
        <v>79</v>
      </c>
      <c r="I6" s="34">
        <v>3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4</v>
      </c>
      <c r="H7" s="30" t="s">
        <v>79</v>
      </c>
      <c r="I7" s="34">
        <v>5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6</v>
      </c>
      <c r="H8" s="30" t="s">
        <v>79</v>
      </c>
      <c r="I8" s="34">
        <v>7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F7" sqref="F7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Контрольная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История России. Всеобщая история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Контрольная работа по истории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44687</v>
      </c>
      <c r="C4" s="23" t="s">
        <v>56</v>
      </c>
      <c r="D4" s="35">
        <f>IF(Списки!G3="","",Списки!G3)</f>
        <v>6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 t="str">
        <f>IF(Списки!$G$7="","",IF(Списки!T1&lt;=Списки!$G$7,Списки!$D$11+Списки!T1-1,""))</f>
        <v/>
      </c>
      <c r="J5" s="44" t="str">
        <f>IF(Списки!$G$7="","",IF(Списки!U1&lt;=Списки!$G$7,Списки!$D$11+Списки!U1-1,""))</f>
        <v/>
      </c>
      <c r="K5" s="44" t="str">
        <f>IF(Списки!$G$7="","",IF(Списки!V1&lt;=Списки!$G$7,Списки!$D$11+Списки!V1-1,""))</f>
        <v/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4</v>
      </c>
      <c r="AX5" s="27" t="str">
        <f>IF(I66="","",IF(I66&gt;='1'!$I$1/2,1,IF(I66&gt;='1'!$I$1*0.2,2,IF(Таблица!I66&gt;0,3,IF(Таблица!I66=0,4,5)))))</f>
        <v/>
      </c>
      <c r="AY5" s="27" t="str">
        <f>IF(J66="","",IF(J66&gt;='1'!$I$1/2,1,IF(J66&gt;='1'!$I$1*0.2,2,IF(Таблица!J66&gt;0,3,IF(Таблица!J66=0,4,5)))))</f>
        <v/>
      </c>
      <c r="AZ5" s="27" t="str">
        <f>IF(K66="","",IF(K66&gt;='1'!$I$1/2,1,IF(K66&gt;='1'!$I$1*0.2,2,IF(Таблица!K66&gt;0,3,IF(Таблица!K66=0,4,5)))))</f>
        <v/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Гольдштейн Андрей</v>
      </c>
      <c r="B6" s="4"/>
      <c r="C6" s="20">
        <f>IF(COUNTBLANK(E6:AR6)=40,"",SUM(E6:AR6))</f>
        <v>4</v>
      </c>
      <c r="D6" s="20">
        <f>IF(COUNTBLANK(E6:AR6)=40,"",IF(C6&gt;='1'!$G$8,5,IF(C6&gt;='1'!$G$7,4,IF(C6&gt;='1'!$G$6,3,2))))</f>
        <v>4</v>
      </c>
      <c r="E6" s="7">
        <v>1</v>
      </c>
      <c r="F6" s="7">
        <v>1</v>
      </c>
      <c r="G6" s="7">
        <v>1</v>
      </c>
      <c r="H6" s="7">
        <v>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Пашнин Данил</v>
      </c>
      <c r="B7" s="4"/>
      <c r="C7" s="20">
        <f t="shared" ref="C7:C45" si="0">IF(COUNTBLANK(E7:AR7)=40,"",SUM(E7:AR7))</f>
        <v>4</v>
      </c>
      <c r="D7" s="20">
        <f>IF(COUNTBLANK(E7:AR7)=40,"",IF(C7&gt;='1'!$G$8,5,IF(C7&gt;='1'!$G$7,4,IF(C7&gt;='1'!$G$6,3,2))))</f>
        <v>4</v>
      </c>
      <c r="E7" s="7">
        <v>1</v>
      </c>
      <c r="F7" s="7">
        <v>1</v>
      </c>
      <c r="G7" s="7">
        <v>1</v>
      </c>
      <c r="H7" s="7">
        <v>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>4;</v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/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1;2;3;4;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4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0</v>
      </c>
      <c r="I66" s="41" t="str">
        <f t="shared" si="6"/>
        <v/>
      </c>
      <c r="J66" s="41" t="str">
        <f t="shared" si="6"/>
        <v/>
      </c>
      <c r="K66" s="41" t="str">
        <f t="shared" si="6"/>
        <v/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Смысловое соответствие исторического сочинения эпохе</v>
      </c>
      <c r="F67" s="69" t="str">
        <f>IF(Списки!$I$12="","",Списки!$I$12)</f>
        <v>Использование элементов из списка</v>
      </c>
      <c r="G67" s="69" t="str">
        <f>IF(Списки!$I$13="","",Списки!$I$13)</f>
        <v>Отсутствие фактических ошибок</v>
      </c>
      <c r="H67" s="69" t="str">
        <f>IF(Списки!$I$14="","",Списки!$I$14)</f>
        <v>Форма изложения</v>
      </c>
      <c r="I67" s="69" t="str">
        <f>IF(Списки!$I$15="","",Списки!$I$15)</f>
        <v/>
      </c>
      <c r="J67" s="69" t="str">
        <f>IF(Списки!$I$16="","",Списки!$I$16)</f>
        <v/>
      </c>
      <c r="K67" s="69" t="str">
        <f>IF(Списки!$I$17="","",Списки!$I$17)</f>
        <v/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2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Контрольная работа по истории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0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44687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1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0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6</v>
      </c>
      <c r="H5" s="97"/>
      <c r="I5" s="102" t="s">
        <v>52</v>
      </c>
      <c r="J5" s="103"/>
      <c r="K5" s="103"/>
      <c r="L5" s="104"/>
      <c r="M5" s="84">
        <f>(E8*1+E9*0.64+E10*0.32+E11*0.16)/G6</f>
        <v>0.64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2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1</v>
      </c>
      <c r="AE7" s="77" t="s">
        <v>27</v>
      </c>
      <c r="AF7" s="77"/>
      <c r="AG7" s="77">
        <f>COUNTIF(Таблица!M6:M65,1)</f>
        <v>0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2</v>
      </c>
      <c r="N8" s="88"/>
      <c r="O8" s="26" t="s">
        <v>81</v>
      </c>
      <c r="P8" s="24">
        <f>'1'!I6</f>
        <v>3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2</v>
      </c>
      <c r="F9" s="81"/>
      <c r="G9" s="86">
        <f>E9/$G$6</f>
        <v>1</v>
      </c>
      <c r="H9" s="86"/>
      <c r="I9" s="77" t="s">
        <v>23</v>
      </c>
      <c r="J9" s="77"/>
      <c r="K9" s="77"/>
      <c r="L9" s="77"/>
      <c r="M9" s="87">
        <f>'1'!G7</f>
        <v>4</v>
      </c>
      <c r="N9" s="88"/>
      <c r="O9" s="26" t="s">
        <v>81</v>
      </c>
      <c r="P9" s="24">
        <f>'1'!I7</f>
        <v>5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0</v>
      </c>
      <c r="F10" s="81"/>
      <c r="G10" s="86">
        <f>E10/$G$6</f>
        <v>0</v>
      </c>
      <c r="H10" s="86"/>
      <c r="I10" s="77" t="s">
        <v>20</v>
      </c>
      <c r="J10" s="77"/>
      <c r="K10" s="77"/>
      <c r="L10" s="77"/>
      <c r="M10" s="87">
        <f>'1'!G8</f>
        <v>6</v>
      </c>
      <c r="N10" s="88"/>
      <c r="O10" s="26" t="s">
        <v>81</v>
      </c>
      <c r="P10" s="24">
        <f>'1'!I8</f>
        <v>7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1;2;3;4;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/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/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2022-05-20T14:59:49Z</dcterms:modified>
</cp:coreProperties>
</file>